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ishida.naokatsu\Desktop\"/>
    </mc:Choice>
  </mc:AlternateContent>
  <xr:revisionPtr revIDLastSave="0" documentId="13_ncr:1_{02D351BF-3CC1-4B46-A72D-638C338640B9}"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AM35" i="10"/>
  <c r="C35" i="10"/>
  <c r="CO34" i="10"/>
  <c r="BW34" i="10"/>
  <c r="AM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<sst xmlns="http://schemas.openxmlformats.org/spreadsheetml/2006/main" count="1053" uniqueCount="551">
  <si>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</si>
  <si>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</si>
  <si>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</si>
  <si>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</si>
  <si>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</si>
  <si>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</si>
  <si>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</si>
  <si>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</si>
  <si>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</si>
  <si>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</si>
  <si>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</si>
  <si>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</si>
  <si>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</si>
  <si>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</si>
  <si>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</si>
  <si>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</si>
  <si>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</si>
  <si>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</si>
  <si>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</si>
  <si>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</si>
  <si>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</si>
  <si>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</si>
  <si>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</si>
  <si>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</si>
  <si>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</si>
  <si>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</si>
  <si>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</si>
  <si>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</si>
  <si>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</si>
  <si>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</si>
  <si>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</si>
  <si>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</si>
  <si>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</si>
  <si>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</si>
  <si>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</si>
  <si>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</si>
  <si>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</si>
  <si>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</si>
  <si>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</si>
  <si>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</si>
  <si>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</si>
  <si>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</si>
  <si>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</si>
  <si>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</si>
  <si>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</si>
  <si>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</si>
  <si>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</si>
  <si>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</si>
  <si>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</si>
  <si>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</si>
  <si>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</si>
  <si>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</si>
  <si>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</si>
  <si>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</si>
  <si>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</si>
  <si>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</si>
  <si>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</si>
  <si>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</si>
  <si>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</si>
  <si>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</si>
  <si>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</si>
  <si>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</si>
  <si>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</si>
  <si>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</si>
  <si>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</si>
  <si>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</si>
  <si>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</si>
  <si>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</si>
  <si>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</si>
  <si>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</si>
  <si>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</si>
  <si>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</si>
  <si>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</si>
  <si>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</si>
  <si>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</si>
  <si>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</si>
  <si>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</si>
  <si>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</si>
  <si>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</si>
  <si>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</si>
  <si>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</si>
  <si>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</si>
  <si>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</si>
  <si>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</si>
  <si>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</si>
  <si>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</si>
  <si>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</si>
  <si>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</si>
  <si>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</si>
  <si>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</si>
  <si>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</si>
  <si>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</si>
  <si>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</si>
  <si>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</si>
  <si>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苫前町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</si>
  <si>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</si>
  <si>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</si>
  <si>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</si>
  <si>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</si>
  <si>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</si>
  <si>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</si>
  <si>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</si>
  <si>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</si>
  <si>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</si>
  <si>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</si>
  <si>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</si>
  <si>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</si>
  <si>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</si>
  <si>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</si>
  <si>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</si>
  <si>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</si>
  <si>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</si>
  <si>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</si>
  <si>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</si>
  <si>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</si>
  <si>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</si>
  <si>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</si>
  <si>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</si>
  <si>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</si>
  <si>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</si>
  <si>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</si>
  <si>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</si>
  <si>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</si>
  <si>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</si>
  <si>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</si>
  <si>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</si>
  <si>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</si>
  <si>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</si>
  <si>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</si>
  <si>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</si>
  <si>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</si>
  <si>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</si>
  <si>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</si>
  <si>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</si>
  <si>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</si>
  <si>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</si>
  <si>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</si>
  <si>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</si>
  <si>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</si>
  <si>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</si>
  <si>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</si>
  <si>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</si>
  <si>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6"/>
  </si>
  <si>
    <t>うち日本人(％)</t>
    <phoneticPr fontId="5"/>
  </si>
  <si>
    <t>-4.2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</si>
  <si>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</si>
  <si>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</si>
  <si>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</si>
  <si>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</si>
  <si>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</si>
  <si>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</si>
  <si>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</si>
  <si>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</si>
  <si>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</si>
  <si>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</si>
  <si>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</si>
  <si>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</si>
  <si>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</si>
  <si>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</si>
  <si>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</si>
  <si>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</si>
  <si>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</si>
  <si>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</si>
  <si>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</si>
  <si>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</si>
  <si>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</si>
  <si>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</si>
  <si>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</si>
  <si>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</si>
  <si>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</si>
  <si>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</si>
  <si>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</si>
  <si>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</si>
  <si>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</si>
  <si>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</si>
  <si>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</si>
  <si>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</si>
  <si>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</si>
  <si>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</si>
  <si>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</si>
  <si>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</si>
  <si>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</si>
  <si>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</si>
  <si>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</si>
  <si>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</si>
  <si>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</si>
  <si>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</si>
  <si>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</si>
  <si>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</si>
  <si>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</si>
  <si>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</si>
  <si>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</si>
  <si>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</si>
  <si>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</si>
  <si>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</si>
  <si>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</si>
  <si>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</si>
  <si>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</si>
  <si>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</si>
  <si>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</si>
  <si>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</si>
  <si>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</si>
  <si>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</si>
  <si>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北海道苫前町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</si>
  <si>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</si>
  <si>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</si>
  <si>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</si>
  <si>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</si>
  <si>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</si>
  <si>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</si>
  <si>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</si>
  <si>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</si>
  <si>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</si>
  <si>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</si>
  <si>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</si>
  <si>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</si>
  <si>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</si>
  <si>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</si>
  <si>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</si>
  <si>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</si>
  <si>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</si>
  <si>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</si>
  <si>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</si>
  <si>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</si>
  <si>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</si>
  <si>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</si>
  <si>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</si>
  <si>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</si>
  <si>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</si>
  <si>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</si>
  <si>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</si>
  <si>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</si>
  <si>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</si>
  <si>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</si>
  <si>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</si>
  <si>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</si>
  <si>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</si>
  <si>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</si>
  <si>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</si>
  <si>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</si>
  <si>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</si>
  <si>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</si>
  <si>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</si>
  <si>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</si>
  <si>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</si>
  <si>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</si>
  <si>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</si>
  <si>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</si>
  <si>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</si>
  <si>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</si>
  <si>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</si>
  <si>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</si>
  <si>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</si>
  <si>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</si>
  <si>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</si>
  <si>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</si>
  <si>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</si>
  <si>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</si>
  <si>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</si>
  <si>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</si>
  <si>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</si>
  <si>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</si>
  <si>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</si>
  <si>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</si>
  <si>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</si>
  <si>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</si>
  <si>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</si>
  <si>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</si>
  <si>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</si>
  <si>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</si>
  <si>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</si>
  <si>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</si>
  <si>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</si>
  <si>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</si>
  <si>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</si>
  <si>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</si>
  <si>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</si>
  <si>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</si>
  <si>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</si>
  <si>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</si>
  <si>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</si>
  <si>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</si>
  <si>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</si>
  <si>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</si>
  <si>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</si>
  <si>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</si>
  <si>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</si>
  <si>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</si>
  <si>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</si>
  <si>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</si>
  <si>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</si>
  <si>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</si>
  <si>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</si>
  <si>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</si>
  <si>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</si>
  <si>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</si>
  <si>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</si>
  <si>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</si>
  <si>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</si>
  <si>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</si>
  <si>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</si>
  <si>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</si>
  <si>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</si>
  <si>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</si>
  <si>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</si>
  <si>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</si>
  <si>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</si>
  <si>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</si>
  <si>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</si>
  <si>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</si>
  <si>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</si>
  <si>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</si>
  <si>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</si>
  <si>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</si>
  <si>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</si>
  <si>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</si>
  <si>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</si>
  <si>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</si>
  <si>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</si>
  <si>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</si>
  <si>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</si>
  <si>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</si>
  <si>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</si>
  <si>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</si>
  <si>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</si>
  <si>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</si>
  <si>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</si>
  <si>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</si>
  <si>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</si>
  <si>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</si>
  <si>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</si>
  <si>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</si>
  <si>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</si>
  <si>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</si>
  <si>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</si>
  <si>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</si>
  <si>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</si>
  <si>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</si>
  <si>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</si>
  <si>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</si>
  <si>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</si>
  <si>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</si>
  <si>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</si>
  <si>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</si>
  <si>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</si>
  <si>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</si>
  <si>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</si>
  <si>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</si>
  <si>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</si>
  <si>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</si>
  <si>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</si>
  <si>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</si>
  <si>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</si>
  <si>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</si>
  <si>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北海道苫前町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</si>
  <si>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</si>
  <si>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</si>
  <si>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</si>
  <si>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</si>
  <si>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</si>
  <si>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</si>
  <si>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</si>
  <si>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</si>
  <si>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</si>
  <si>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</si>
  <si>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</si>
  <si>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</si>
  <si>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</si>
  <si>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</si>
  <si>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</si>
  <si>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</si>
  <si>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</si>
  <si>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</si>
  <si>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</si>
  <si>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</si>
  <si>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</si>
  <si>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</si>
  <si>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</si>
  <si>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</si>
  <si>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</si>
  <si>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</si>
  <si>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</si>
  <si>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</si>
  <si>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</si>
  <si>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</si>
  <si>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</si>
  <si>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</si>
  <si>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</si>
  <si>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</si>
  <si>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</si>
  <si>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</si>
  <si>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</si>
  <si>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</si>
  <si>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</si>
  <si>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</si>
  <si>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</si>
  <si>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</si>
  <si>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</si>
  <si>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</si>
  <si>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</si>
  <si>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</si>
  <si>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</si>
  <si>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</si>
  <si>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</si>
  <si>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</si>
  <si>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</si>
  <si>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</si>
  <si>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</si>
  <si>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</si>
  <si>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</si>
  <si>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</si>
  <si>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</si>
  <si>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</si>
  <si>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</si>
  <si>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</si>
  <si>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</si>
  <si>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</si>
  <si>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</si>
  <si>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</si>
  <si>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</si>
  <si>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</si>
  <si>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</si>
  <si>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</si>
  <si>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</si>
  <si>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</si>
  <si>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</si>
  <si>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</si>
  <si>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</si>
  <si>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</si>
  <si>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</si>
  <si>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</si>
  <si>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</si>
  <si>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</si>
  <si>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</si>
  <si>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</si>
  <si>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</si>
  <si>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</si>
  <si>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</si>
  <si>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</si>
  <si>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</si>
  <si>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</si>
  <si>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</si>
  <si>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</si>
  <si>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</si>
  <si>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</si>
  <si>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</si>
  <si>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</si>
  <si>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</si>
  <si>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</si>
  <si>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</si>
  <si>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</si>
  <si>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</si>
  <si>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</si>
  <si>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</si>
  <si>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</si>
  <si>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</si>
  <si>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</si>
  <si>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</si>
  <si>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</si>
  <si>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</si>
  <si>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</si>
  <si>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</si>
  <si>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</si>
  <si>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</si>
  <si>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</si>
  <si>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</si>
  <si>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</si>
  <si>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</si>
  <si>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</si>
  <si>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</si>
  <si>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</si>
  <si>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</si>
  <si>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</si>
  <si>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</si>
  <si>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</si>
  <si>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</si>
  <si>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</si>
  <si>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</si>
  <si>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</si>
  <si>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</si>
  <si>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</si>
  <si>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</si>
  <si>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</si>
  <si>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</si>
  <si>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</si>
  <si>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</si>
  <si>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</si>
  <si>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</si>
  <si>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</si>
  <si>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</si>
  <si>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</si>
  <si>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</si>
  <si>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</si>
  <si>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</si>
  <si>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</si>
  <si>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</si>
  <si>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</si>
  <si>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</si>
  <si>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</si>
  <si>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</si>
  <si>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</si>
  <si>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</si>
  <si>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</si>
  <si>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</si>
  <si>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</si>
  <si>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</si>
  <si>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</si>
  <si>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</si>
  <si>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</si>
  <si>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</si>
  <si>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</si>
  <si>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</si>
  <si>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</si>
  <si>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</si>
  <si>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</si>
  <si>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</si>
  <si>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</si>
  <si>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</si>
  <si>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</si>
  <si>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</si>
  <si>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</si>
  <si>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</si>
  <si>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</si>
  <si>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</si>
  <si>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</si>
  <si>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</si>
  <si>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</si>
  <si>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</si>
  <si>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</si>
  <si>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</si>
  <si>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0.74</t>
  </si>
  <si>
    <t>▲ 3.70</t>
  </si>
  <si>
    <t>風力発電事業特別会計</t>
  </si>
  <si>
    <t>簡易水道事業特別会計</t>
  </si>
  <si>
    <t>一般会計</t>
  </si>
  <si>
    <t>下水道事業特別会計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</si>
  <si>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</si>
  <si>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</si>
  <si>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</si>
  <si>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</si>
  <si>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</si>
  <si>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</si>
  <si>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</si>
  <si>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</si>
  <si>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</si>
  <si>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</si>
  <si>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公共施設等整備基金</t>
    <rPh sb="0" eb="4">
      <t>コウキョウシセツ</t>
    </rPh>
    <rPh sb="4" eb="5">
      <t>トウ</t>
    </rPh>
    <rPh sb="5" eb="7">
      <t>セイビ</t>
    </rPh>
    <rPh sb="7" eb="9">
      <t>キキン</t>
    </rPh>
    <phoneticPr fontId="11"/>
  </si>
  <si>
    <t>地域福祉基金</t>
    <rPh sb="0" eb="4">
      <t>チイキフクシ</t>
    </rPh>
    <rPh sb="4" eb="6">
      <t>キキン</t>
    </rPh>
    <phoneticPr fontId="11"/>
  </si>
  <si>
    <t>国鉄羽幌線代替輸送確保基金</t>
    <rPh sb="0" eb="2">
      <t>コクテツ</t>
    </rPh>
    <rPh sb="2" eb="4">
      <t>ハボロ</t>
    </rPh>
    <rPh sb="4" eb="5">
      <t>セン</t>
    </rPh>
    <rPh sb="5" eb="7">
      <t>ダイタイ</t>
    </rPh>
    <rPh sb="7" eb="9">
      <t>ユソウ</t>
    </rPh>
    <rPh sb="9" eb="11">
      <t>カクホ</t>
    </rPh>
    <rPh sb="11" eb="13">
      <t>キキン</t>
    </rPh>
    <phoneticPr fontId="11"/>
  </si>
  <si>
    <t>ふるさと基金</t>
    <rPh sb="4" eb="6">
      <t>キキン</t>
    </rPh>
    <phoneticPr fontId="11"/>
  </si>
  <si>
    <t>森林環境譲与税基金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</si>
</sst>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D84E-4D8D-84D8-B5A11D6C25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214634</c:v>
                </c:pt>
                <c:pt idx="1">
                  <c:v>756133</c:v>
                </c:pt>
                <c:pt idx="2">
                  <c:v>276054</c:v>
                </c:pt>
                <c:pt idx="3">
                  <c:v>589181</c:v>
                </c:pt>
                <c:pt idx="4">
                  <c:v>295415</c:v>
                </c:pt>
              </c:numCache>
            </c:numRef>
          </c:val>
          <c:smooth val="0"/>
          <c:extLst>
            <c:ext xmlns:c16="http://schemas.microsoft.com/office/drawing/2014/chart" uri="{C3380CC4-5D6E-409C-BE32-E72D297353CC}">
              <c16:uniqueId val="{00000001-D84E-4D8D-84D8-B5A11D6C25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0.28000000000000003</c:v>
                </c:pt>
                <c:pt idx="1">
                  <c:v>1.95</c:v>
                </c:pt>
                <c:pt idx="2">
                  <c:v>5.08</c:v>
                </c:pt>
                <c:pt idx="3">
                  <c:v>4.3600000000000003</c:v>
                </c:pt>
                <c:pt idx="4">
                  <c:v>0.56000000000000005</c:v>
                </c:pt>
              </c:numCache>
            </c:numRef>
          </c:val>
          <c:extLst>
            <c:ext xmlns:c16="http://schemas.microsoft.com/office/drawing/2014/chart" uri="{C3380CC4-5D6E-409C-BE32-E72D297353CC}">
              <c16:uniqueId val="{00000000-1421-4144-87B9-5D6B9A0595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69.819999999999993</c:v>
                </c:pt>
                <c:pt idx="1">
                  <c:v>68.59</c:v>
                </c:pt>
                <c:pt idx="2">
                  <c:v>69.069999999999993</c:v>
                </c:pt>
                <c:pt idx="3">
                  <c:v>75.099999999999994</c:v>
                </c:pt>
                <c:pt idx="4">
                  <c:v>78.430000000000007</c:v>
                </c:pt>
              </c:numCache>
            </c:numRef>
          </c:val>
          <c:extLst>
            <c:ext xmlns:c16="http://schemas.microsoft.com/office/drawing/2014/chart" uri="{C3380CC4-5D6E-409C-BE32-E72D297353CC}">
              <c16:uniqueId val="{00000001-1421-4144-87B9-5D6B9A0595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14.54</c:v>
                </c:pt>
                <c:pt idx="1">
                  <c:v>2.0299999999999998</c:v>
                </c:pt>
                <c:pt idx="2">
                  <c:v>3.33</c:v>
                </c:pt>
                <c:pt idx="3">
                  <c:v>-0.74</c:v>
                </c:pt>
                <c:pt idx="4">
                  <c:v>-3.7</c:v>
                </c:pt>
              </c:numCache>
            </c:numRef>
          </c:val>
          <c:smooth val="0"/>
          <c:extLst>
            <c:ext xmlns:c16="http://schemas.microsoft.com/office/drawing/2014/chart" uri="{C3380CC4-5D6E-409C-BE32-E72D297353CC}">
              <c16:uniqueId val="{00000002-1421-4144-87B9-5D6B9A0595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FBC-4FBE-AAEE-97496AFDA8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BC-4FBE-AAEE-97496AFDA8B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FBC-4FBE-AAEE-97496AFDA8B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BFBC-4FBE-AAEE-97496AFDA8B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0.03</c:v>
                </c:pt>
                <c:pt idx="4">
                  <c:v>#N/A</c:v>
                </c:pt>
                <c:pt idx="5">
                  <c:v>0.01</c:v>
                </c:pt>
                <c:pt idx="6">
                  <c:v>#N/A</c:v>
                </c:pt>
                <c:pt idx="7">
                  <c:v>0</c:v>
                </c:pt>
                <c:pt idx="8">
                  <c:v>#N/A</c:v>
                </c:pt>
                <c:pt idx="9">
                  <c:v>0.01</c:v>
                </c:pt>
              </c:numCache>
            </c:numRef>
          </c:val>
          <c:extLst>
            <c:ext xmlns:c16="http://schemas.microsoft.com/office/drawing/2014/chart" uri="{C3380CC4-5D6E-409C-BE32-E72D297353CC}">
              <c16:uniqueId val="{00000004-BFBC-4FBE-AAEE-97496AFDA8B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0.46</c:v>
                </c:pt>
                <c:pt idx="4">
                  <c:v>#N/A</c:v>
                </c:pt>
                <c:pt idx="5">
                  <c:v>0.38</c:v>
                </c:pt>
                <c:pt idx="6">
                  <c:v>#N/A</c:v>
                </c:pt>
                <c:pt idx="7">
                  <c:v>0.46</c:v>
                </c:pt>
                <c:pt idx="8">
                  <c:v>#N/A</c:v>
                </c:pt>
                <c:pt idx="9">
                  <c:v>0.28999999999999998</c:v>
                </c:pt>
              </c:numCache>
            </c:numRef>
          </c:val>
          <c:extLst>
            <c:ext xmlns:c16="http://schemas.microsoft.com/office/drawing/2014/chart" uri="{C3380CC4-5D6E-409C-BE32-E72D297353CC}">
              <c16:uniqueId val="{00000005-BFBC-4FBE-AAEE-97496AFDA8B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0.44</c:v>
                </c:pt>
              </c:numCache>
            </c:numRef>
          </c:val>
          <c:extLst>
            <c:ext xmlns:c16="http://schemas.microsoft.com/office/drawing/2014/chart" uri="{C3380CC4-5D6E-409C-BE32-E72D297353CC}">
              <c16:uniqueId val="{00000006-BFBC-4FBE-AAEE-97496AFDA8B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0.28000000000000003</c:v>
                </c:pt>
                <c:pt idx="2">
                  <c:v>#N/A</c:v>
                </c:pt>
                <c:pt idx="3">
                  <c:v>1.95</c:v>
                </c:pt>
                <c:pt idx="4">
                  <c:v>#N/A</c:v>
                </c:pt>
                <c:pt idx="5">
                  <c:v>5.08</c:v>
                </c:pt>
                <c:pt idx="6">
                  <c:v>#N/A</c:v>
                </c:pt>
                <c:pt idx="7">
                  <c:v>4.3499999999999996</c:v>
                </c:pt>
                <c:pt idx="8">
                  <c:v>#N/A</c:v>
                </c:pt>
                <c:pt idx="9">
                  <c:v>0.56000000000000005</c:v>
                </c:pt>
              </c:numCache>
            </c:numRef>
          </c:val>
          <c:extLst>
            <c:ext xmlns:c16="http://schemas.microsoft.com/office/drawing/2014/chart" uri="{C3380CC4-5D6E-409C-BE32-E72D297353CC}">
              <c16:uniqueId val="{00000007-BFBC-4FBE-AAEE-97496AFDA8BC}"/>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0.02</c:v>
                </c:pt>
                <c:pt idx="2">
                  <c:v>#N/A</c:v>
                </c:pt>
                <c:pt idx="3">
                  <c:v>0.01</c:v>
                </c:pt>
                <c:pt idx="4">
                  <c:v>#N/A</c:v>
                </c:pt>
                <c:pt idx="5">
                  <c:v>0.02</c:v>
                </c:pt>
                <c:pt idx="6">
                  <c:v>#N/A</c:v>
                </c:pt>
                <c:pt idx="7">
                  <c:v>0</c:v>
                </c:pt>
                <c:pt idx="8">
                  <c:v>#N/A</c:v>
                </c:pt>
                <c:pt idx="9">
                  <c:v>0.62</c:v>
                </c:pt>
              </c:numCache>
            </c:numRef>
          </c:val>
          <c:extLst>
            <c:ext xmlns:c16="http://schemas.microsoft.com/office/drawing/2014/chart" uri="{C3380CC4-5D6E-409C-BE32-E72D297353CC}">
              <c16:uniqueId val="{00000008-BFBC-4FBE-AAEE-97496AFDA8BC}"/>
            </c:ext>
          </c:extLst>
        </c:ser>
        <c:ser>
          <c:idx val="9"/>
          <c:order val="9"/>
          <c:tx>
            <c:strRef>
              <c:f>データシート!$A$36</c:f>
              <c:strCache>
                <c:ptCount val="1"/>
                <c:pt idx="0">
                  <c:v>風力発電事業特別会計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c:v>
                </c:pt>
                <c:pt idx="2">
                  <c:v>#N/A</c:v>
                </c:pt>
                <c:pt idx="3">
                  <c:v>0.14000000000000001</c:v>
                </c:pt>
                <c:pt idx="4">
                  <c:v>#N/A</c:v>
                </c:pt>
                <c:pt idx="5">
                  <c:v>0.04</c:v>
                </c:pt>
                <c:pt idx="6">
                  <c:v>#N/A</c:v>
                </c:pt>
                <c:pt idx="7">
                  <c:v>0.01</c:v>
                </c:pt>
                <c:pt idx="8">
                  <c:v>#N/A</c:v>
                </c:pt>
                <c:pt idx="9">
                  <c:v>11.05</c:v>
                </c:pt>
              </c:numCache>
            </c:numRef>
          </c:val>
          <c:extLst>
            <c:ext xmlns:c16="http://schemas.microsoft.com/office/drawing/2014/chart" uri="{C3380CC4-5D6E-409C-BE32-E72D297353CC}">
              <c16:uniqueId val="{00000009-BFBC-4FBE-AAEE-97496AFDA8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580</c:v>
                </c:pt>
                <c:pt idx="5">
                  <c:v>568</c:v>
                </c:pt>
                <c:pt idx="8">
                  <c:v>551</c:v>
                </c:pt>
                <c:pt idx="11">
                  <c:v>541</c:v>
                </c:pt>
                <c:pt idx="14">
                  <c:v>532</c:v>
                </c:pt>
              </c:numCache>
            </c:numRef>
          </c:val>
          <c:extLst>
            <c:ext xmlns:c16="http://schemas.microsoft.com/office/drawing/2014/chart" uri="{C3380CC4-5D6E-409C-BE32-E72D297353CC}">
              <c16:uniqueId val="{00000000-2F97-457E-9652-9C58FE949D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97-457E-9652-9C58FE949D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F97-457E-9652-9C58FE949D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c:v>
                </c:pt>
                <c:pt idx="3">
                  <c:v>18</c:v>
                </c:pt>
                <c:pt idx="6">
                  <c:v>18</c:v>
                </c:pt>
                <c:pt idx="9">
                  <c:v>9</c:v>
                </c:pt>
                <c:pt idx="12">
                  <c:v>7</c:v>
                </c:pt>
              </c:numCache>
            </c:numRef>
          </c:val>
          <c:extLst>
            <c:ext xmlns:c16="http://schemas.microsoft.com/office/drawing/2014/chart" uri="{C3380CC4-5D6E-409C-BE32-E72D297353CC}">
              <c16:uniqueId val="{00000003-2F97-457E-9652-9C58FE949D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123</c:v>
                </c:pt>
                <c:pt idx="3">
                  <c:v>121</c:v>
                </c:pt>
                <c:pt idx="6">
                  <c:v>125</c:v>
                </c:pt>
                <c:pt idx="9">
                  <c:v>124</c:v>
                </c:pt>
                <c:pt idx="12">
                  <c:v>124</c:v>
                </c:pt>
              </c:numCache>
            </c:numRef>
          </c:val>
          <c:extLst>
            <c:ext xmlns:c16="http://schemas.microsoft.com/office/drawing/2014/chart" uri="{C3380CC4-5D6E-409C-BE32-E72D297353CC}">
              <c16:uniqueId val="{00000004-2F97-457E-9652-9C58FE949D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97-457E-9652-9C58FE949D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97-457E-9652-9C58FE949D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663</c:v>
                </c:pt>
                <c:pt idx="3">
                  <c:v>595</c:v>
                </c:pt>
                <c:pt idx="6">
                  <c:v>597</c:v>
                </c:pt>
                <c:pt idx="9">
                  <c:v>654</c:v>
                </c:pt>
                <c:pt idx="12">
                  <c:v>651</c:v>
                </c:pt>
              </c:numCache>
            </c:numRef>
          </c:val>
          <c:extLst>
            <c:ext xmlns:c16="http://schemas.microsoft.com/office/drawing/2014/chart" uri="{C3380CC4-5D6E-409C-BE32-E72D297353CC}">
              <c16:uniqueId val="{00000007-2F97-457E-9652-9C58FE949D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224</c:v>
                </c:pt>
                <c:pt idx="2">
                  <c:v>#N/A</c:v>
                </c:pt>
                <c:pt idx="3">
                  <c:v>#N/A</c:v>
                </c:pt>
                <c:pt idx="4">
                  <c:v>166</c:v>
                </c:pt>
                <c:pt idx="5">
                  <c:v>#N/A</c:v>
                </c:pt>
                <c:pt idx="6">
                  <c:v>#N/A</c:v>
                </c:pt>
                <c:pt idx="7">
                  <c:v>189</c:v>
                </c:pt>
                <c:pt idx="8">
                  <c:v>#N/A</c:v>
                </c:pt>
                <c:pt idx="9">
                  <c:v>#N/A</c:v>
                </c:pt>
                <c:pt idx="10">
                  <c:v>246</c:v>
                </c:pt>
                <c:pt idx="11">
                  <c:v>#N/A</c:v>
                </c:pt>
                <c:pt idx="12">
                  <c:v>#N/A</c:v>
                </c:pt>
                <c:pt idx="13">
                  <c:v>250</c:v>
                </c:pt>
                <c:pt idx="14">
                  <c:v>#N/A</c:v>
                </c:pt>
              </c:numCache>
            </c:numRef>
          </c:val>
          <c:smooth val="0"/>
          <c:extLst>
            <c:ext xmlns:c16="http://schemas.microsoft.com/office/drawing/2014/chart" uri="{C3380CC4-5D6E-409C-BE32-E72D297353CC}">
              <c16:uniqueId val="{00000008-2F97-457E-9652-9C58FE949D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4663</c:v>
                </c:pt>
                <c:pt idx="5">
                  <c:v>4715</c:v>
                </c:pt>
                <c:pt idx="8">
                  <c:v>5223</c:v>
                </c:pt>
                <c:pt idx="11">
                  <c:v>5494</c:v>
                </c:pt>
                <c:pt idx="14">
                  <c:v>5176</c:v>
                </c:pt>
              </c:numCache>
            </c:numRef>
          </c:val>
          <c:extLst>
            <c:ext xmlns:c16="http://schemas.microsoft.com/office/drawing/2014/chart" uri="{C3380CC4-5D6E-409C-BE32-E72D297353CC}">
              <c16:uniqueId val="{00000000-67CF-4FC6-88EC-6D49543675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54</c:v>
                </c:pt>
                <c:pt idx="5">
                  <c:v>32</c:v>
                </c:pt>
                <c:pt idx="8">
                  <c:v>18</c:v>
                </c:pt>
                <c:pt idx="11">
                  <c:v>9</c:v>
                </c:pt>
                <c:pt idx="14">
                  <c:v>3</c:v>
                </c:pt>
              </c:numCache>
            </c:numRef>
          </c:val>
          <c:extLst>
            <c:ext xmlns:c16="http://schemas.microsoft.com/office/drawing/2014/chart" uri="{C3380CC4-5D6E-409C-BE32-E72D297353CC}">
              <c16:uniqueId val="{00000001-67CF-4FC6-88EC-6D49543675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3070</c:v>
                </c:pt>
                <c:pt idx="5">
                  <c:v>3053</c:v>
                </c:pt>
                <c:pt idx="8">
                  <c:v>3393</c:v>
                </c:pt>
                <c:pt idx="11">
                  <c:v>3313</c:v>
                </c:pt>
                <c:pt idx="14">
                  <c:v>3439</c:v>
                </c:pt>
              </c:numCache>
            </c:numRef>
          </c:val>
          <c:extLst>
            <c:ext xmlns:c16="http://schemas.microsoft.com/office/drawing/2014/chart" uri="{C3380CC4-5D6E-409C-BE32-E72D297353CC}">
              <c16:uniqueId val="{00000002-67CF-4FC6-88EC-6D49543675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CF-4FC6-88EC-6D49543675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CF-4FC6-88EC-6D49543675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CF-4FC6-88EC-6D49543675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839</c:v>
                </c:pt>
                <c:pt idx="3">
                  <c:v>554</c:v>
                </c:pt>
                <c:pt idx="6">
                  <c:v>753</c:v>
                </c:pt>
                <c:pt idx="9">
                  <c:v>593</c:v>
                </c:pt>
                <c:pt idx="12">
                  <c:v>552</c:v>
                </c:pt>
              </c:numCache>
            </c:numRef>
          </c:val>
          <c:extLst>
            <c:ext xmlns:c16="http://schemas.microsoft.com/office/drawing/2014/chart" uri="{C3380CC4-5D6E-409C-BE32-E72D297353CC}">
              <c16:uniqueId val="{00000006-67CF-4FC6-88EC-6D49543675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50</c:v>
                </c:pt>
                <c:pt idx="3">
                  <c:v>48</c:v>
                </c:pt>
                <c:pt idx="6">
                  <c:v>30</c:v>
                </c:pt>
                <c:pt idx="9">
                  <c:v>21</c:v>
                </c:pt>
                <c:pt idx="12">
                  <c:v>28</c:v>
                </c:pt>
              </c:numCache>
            </c:numRef>
          </c:val>
          <c:extLst>
            <c:ext xmlns:c16="http://schemas.microsoft.com/office/drawing/2014/chart" uri="{C3380CC4-5D6E-409C-BE32-E72D297353CC}">
              <c16:uniqueId val="{00000007-67CF-4FC6-88EC-6D49543675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1188</c:v>
                </c:pt>
                <c:pt idx="3">
                  <c:v>1145</c:v>
                </c:pt>
                <c:pt idx="6">
                  <c:v>1072</c:v>
                </c:pt>
                <c:pt idx="9">
                  <c:v>983</c:v>
                </c:pt>
                <c:pt idx="12">
                  <c:v>919</c:v>
                </c:pt>
              </c:numCache>
            </c:numRef>
          </c:val>
          <c:extLst>
            <c:ext xmlns:c16="http://schemas.microsoft.com/office/drawing/2014/chart" uri="{C3380CC4-5D6E-409C-BE32-E72D297353CC}">
              <c16:uniqueId val="{00000008-67CF-4FC6-88EC-6D49543675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54</c:v>
                </c:pt>
                <c:pt idx="12">
                  <c:v>41</c:v>
                </c:pt>
              </c:numCache>
            </c:numRef>
          </c:val>
          <c:extLst>
            <c:ext xmlns:c16="http://schemas.microsoft.com/office/drawing/2014/chart" uri="{C3380CC4-5D6E-409C-BE32-E72D297353CC}">
              <c16:uniqueId val="{00000009-67CF-4FC6-88EC-6D49543675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4710</c:v>
                </c:pt>
                <c:pt idx="3">
                  <c:v>5369</c:v>
                </c:pt>
                <c:pt idx="6">
                  <c:v>5195</c:v>
                </c:pt>
                <c:pt idx="9">
                  <c:v>5159</c:v>
                </c:pt>
                <c:pt idx="12">
                  <c:v>4947</c:v>
                </c:pt>
              </c:numCache>
            </c:numRef>
          </c:val>
          <c:extLst>
            <c:ext xmlns:c16="http://schemas.microsoft.com/office/drawing/2014/chart" uri="{C3380CC4-5D6E-409C-BE32-E72D297353CC}">
              <c16:uniqueId val="{0000000A-67CF-4FC6-88EC-6D49543675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7CF-4FC6-88EC-6D49543675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2039</c:v>
                </c:pt>
                <c:pt idx="1">
                  <c:v>2185</c:v>
                </c:pt>
                <c:pt idx="2">
                  <c:v>2297</c:v>
                </c:pt>
              </c:numCache>
            </c:numRef>
          </c:val>
          <c:extLst>
            <c:ext xmlns:c16="http://schemas.microsoft.com/office/drawing/2014/chart" uri="{C3380CC4-5D6E-409C-BE32-E72D297353CC}">
              <c16:uniqueId val="{00000000-ED26-4ADC-A996-853B392A97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252</c:v>
                </c:pt>
                <c:pt idx="1">
                  <c:v>57</c:v>
                </c:pt>
                <c:pt idx="2">
                  <c:v>62</c:v>
                </c:pt>
              </c:numCache>
            </c:numRef>
          </c:val>
          <c:extLst>
            <c:ext xmlns:c16="http://schemas.microsoft.com/office/drawing/2014/chart" uri="{C3380CC4-5D6E-409C-BE32-E72D297353CC}">
              <c16:uniqueId val="{00000001-ED26-4ADC-A996-853B392A97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819</c:v>
                </c:pt>
                <c:pt idx="1">
                  <c:v>786</c:v>
                </c:pt>
                <c:pt idx="2">
                  <c:v>837</c:v>
                </c:pt>
              </c:numCache>
            </c:numRef>
          </c:val>
          <c:extLst>
            <c:ext xmlns:c16="http://schemas.microsoft.com/office/drawing/2014/chart" uri="{C3380CC4-5D6E-409C-BE32-E72D297353CC}">
              <c16:uniqueId val="{00000002-ED26-4ADC-A996-853B392A97D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2,747
2,678
454.60
4,824,998
4,798,541
16,447
2,929,325
4,946,788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過疎化による人口の減少に加え、町内産業の低迷・停滞など財政基盤の脆弱化により、類似団体平均を下回っている。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のため、町税の徴収強化をはじめとした自主財源の確保を図るほか、真に必要な事業、緊急を要する事業を峻別し、引き続き、投資的経費の抑制を行うなど歳出全体の見直しを図りながら、財政の健全化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135467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依然として自主財源の確保に乏しく、普通交付税に大きく依存している状況にある。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今後は行財政改革を進め、事務事業の見直しによる経常経費の削減に努めるものとする。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98213</xdr:rowOff>
    </xdr:from>
    <xdr:to>
      <xdr:col>23</xdr:col>
      <xdr:colOff>133350</xdr:colOff>
      <xdr:row>63</xdr:row>
      <xdr:rowOff>118321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9956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52494</xdr:rowOff>
    </xdr:from>
    <xdr:to>
      <xdr:col>19</xdr:col>
      <xdr:colOff>133350</xdr:colOff>
      <xdr:row>63</xdr:row>
      <xdr:rowOff>118321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82394"/>
          <a:ext cx="889000" cy="23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52494</xdr:rowOff>
    </xdr:from>
    <xdr:to>
      <xdr:col>15</xdr:col>
      <xdr:colOff>82550</xdr:colOff>
      <xdr:row>63</xdr:row>
      <xdr:rowOff>82127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8239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64</xdr:row>
      <xdr:rowOff>71544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8347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63940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67521</xdr:rowOff>
    </xdr:from>
    <xdr:to>
      <xdr:col>19</xdr:col>
      <xdr:colOff>184150</xdr:colOff>
      <xdr:row>63</xdr:row>
      <xdr:rowOff>169121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153898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5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1694</xdr:rowOff>
    </xdr:from>
    <xdr:to>
      <xdr:col>15</xdr:col>
      <xdr:colOff>133350</xdr:colOff>
      <xdr:row>62</xdr:row>
      <xdr:rowOff>103294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143104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20744</xdr:rowOff>
    </xdr:from>
    <xdr:to>
      <xdr:col>7</xdr:col>
      <xdr:colOff>31750</xdr:colOff>
      <xdr:row>64</xdr:row>
      <xdr:rowOff>122344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107121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[546,411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人口減少に加え、近年の物価高騰に伴い人件費・物件費等が増加している。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引き続き、経費全体の抑制を図っていくものとする。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9813</xdr:rowOff>
    </xdr:from>
    <xdr:to>
      <xdr:col>23</xdr:col>
      <xdr:colOff>133350</xdr:colOff>
      <xdr:row>83</xdr:row>
      <xdr:rowOff>23110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40163"/>
          <a:ext cx="8382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161849</xdr:rowOff>
    </xdr:from>
    <xdr:to>
      <xdr:col>19</xdr:col>
      <xdr:colOff>133350</xdr:colOff>
      <xdr:row>83</xdr:row>
      <xdr:rowOff>23110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20749"/>
          <a:ext cx="889000" cy="3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143833</xdr:rowOff>
    </xdr:from>
    <xdr:to>
      <xdr:col>15</xdr:col>
      <xdr:colOff>82550</xdr:colOff>
      <xdr:row>82</xdr:row>
      <xdr:rowOff>161849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02733"/>
          <a:ext cx="889000" cy="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99434</xdr:rowOff>
    </xdr:from>
    <xdr:to>
      <xdr:col>11</xdr:col>
      <xdr:colOff>31750</xdr:colOff>
      <xdr:row>82</xdr:row>
      <xdr:rowOff>143833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58334"/>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130463</xdr:rowOff>
    </xdr:from>
    <xdr:to>
      <xdr:col>23</xdr:col>
      <xdr:colOff>184150</xdr:colOff>
      <xdr:row>83</xdr:row>
      <xdr:rowOff>60613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102540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6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143760</xdr:rowOff>
    </xdr:from>
    <xdr:to>
      <xdr:col>19</xdr:col>
      <xdr:colOff>184150</xdr:colOff>
      <xdr:row>83</xdr:row>
      <xdr:rowOff>73910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58687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8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111049</xdr:rowOff>
    </xdr:from>
    <xdr:to>
      <xdr:col>15</xdr:col>
      <xdr:colOff>133350</xdr:colOff>
      <xdr:row>83</xdr:row>
      <xdr:rowOff>41199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6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25976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5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93033</xdr:rowOff>
    </xdr:from>
    <xdr:to>
      <xdr:col>11</xdr:col>
      <xdr:colOff>82550</xdr:colOff>
      <xdr:row>83</xdr:row>
      <xdr:rowOff>23183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5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7960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3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48634</xdr:rowOff>
    </xdr:from>
    <xdr:to>
      <xdr:col>7</xdr:col>
      <xdr:colOff>31750</xdr:colOff>
      <xdr:row>82</xdr:row>
      <xdr:rowOff>150234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0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135011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9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これまでと同様に国準拠を遵守し、引き続き、給与の適正化に努めるものとする。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119698</xdr:rowOff>
    </xdr:from>
    <xdr:to>
      <xdr:col>81</xdr:col>
      <xdr:colOff>44450</xdr:colOff>
      <xdr:row>86</xdr:row>
      <xdr:rowOff>167957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64398"/>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119698</xdr:rowOff>
    </xdr:from>
    <xdr:to>
      <xdr:col>77</xdr:col>
      <xdr:colOff>44450</xdr:colOff>
      <xdr:row>86</xdr:row>
      <xdr:rowOff>125730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86439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119698</xdr:rowOff>
    </xdr:from>
    <xdr:to>
      <xdr:col>72</xdr:col>
      <xdr:colOff>203200</xdr:colOff>
      <xdr:row>86</xdr:row>
      <xdr:rowOff>125730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86439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119698</xdr:rowOff>
    </xdr:from>
    <xdr:to>
      <xdr:col>68</xdr:col>
      <xdr:colOff>152400</xdr:colOff>
      <xdr:row>86</xdr:row>
      <xdr:rowOff>149861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86439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117157</xdr:rowOff>
    </xdr:from>
    <xdr:to>
      <xdr:col>81</xdr:col>
      <xdr:colOff>95250</xdr:colOff>
      <xdr:row>87</xdr:row>
      <xdr:rowOff>47307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133684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0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68898</xdr:rowOff>
    </xdr:from>
    <xdr:to>
      <xdr:col>77</xdr:col>
      <xdr:colOff>95250</xdr:colOff>
      <xdr:row>86</xdr:row>
      <xdr:rowOff>170498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15257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68898</xdr:rowOff>
    </xdr:from>
    <xdr:to>
      <xdr:col>68</xdr:col>
      <xdr:colOff>203200</xdr:colOff>
      <xdr:row>86</xdr:row>
      <xdr:rowOff>170498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9225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99061</xdr:rowOff>
    </xdr:from>
    <xdr:to>
      <xdr:col>64</xdr:col>
      <xdr:colOff>152400</xdr:colOff>
      <xdr:row>87</xdr:row>
      <xdr:rowOff>29211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39388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過去からの退職者不補充により、類似団体平均を下回っているが、行政サービスの維持と組織のバランスを考慮しながら、職員定数の管理に努めるものとする。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121142</xdr:rowOff>
    </xdr:from>
    <xdr:to>
      <xdr:col>81</xdr:col>
      <xdr:colOff>44450</xdr:colOff>
      <xdr:row>59</xdr:row>
      <xdr:rowOff>131699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36692"/>
          <a:ext cx="8382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121142</xdr:rowOff>
    </xdr:from>
    <xdr:to>
      <xdr:col>77</xdr:col>
      <xdr:colOff>44450</xdr:colOff>
      <xdr:row>59</xdr:row>
      <xdr:rowOff>141351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236692"/>
          <a:ext cx="889000" cy="2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119332</xdr:rowOff>
    </xdr:from>
    <xdr:to>
      <xdr:col>72</xdr:col>
      <xdr:colOff>203200</xdr:colOff>
      <xdr:row>59</xdr:row>
      <xdr:rowOff>141351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34882"/>
          <a:ext cx="889000" cy="2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69564</xdr:rowOff>
    </xdr:from>
    <xdr:to>
      <xdr:col>68</xdr:col>
      <xdr:colOff>152400</xdr:colOff>
      <xdr:row>59</xdr:row>
      <xdr:rowOff>119332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85114"/>
          <a:ext cx="889000" cy="4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80899</xdr:rowOff>
    </xdr:from>
    <xdr:to>
      <xdr:col>81</xdr:col>
      <xdr:colOff>95250</xdr:colOff>
      <xdr:row>60</xdr:row>
      <xdr:rowOff>11049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97426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4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70342</xdr:rowOff>
    </xdr:from>
    <xdr:to>
      <xdr:col>77</xdr:col>
      <xdr:colOff>95250</xdr:colOff>
      <xdr:row>60</xdr:row>
      <xdr:rowOff>492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8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10669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54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90551</xdr:rowOff>
    </xdr:from>
    <xdr:to>
      <xdr:col>73</xdr:col>
      <xdr:colOff>44450</xdr:colOff>
      <xdr:row>60</xdr:row>
      <xdr:rowOff>20701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30878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7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68532</xdr:rowOff>
    </xdr:from>
    <xdr:to>
      <xdr:col>68</xdr:col>
      <xdr:colOff>203200</xdr:colOff>
      <xdr:row>59</xdr:row>
      <xdr:rowOff>170132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5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18764</xdr:rowOff>
    </xdr:from>
    <xdr:to>
      <xdr:col>64</xdr:col>
      <xdr:colOff>152400</xdr:colOff>
      <xdr:row>59</xdr:row>
      <xdr:rowOff>120364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130541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0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大型投資事業の実施により上昇傾向にあったが、令和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年度に減債基金を活用した起債の繰上償還により、３か年平均の数値は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一定を保っているが、昨今の改修事業により微増となった。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今後も大型事業が控えていることから、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実質公債費比率の数値に注視しながら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地方債発行の抑制を図り、数値の適正化に努めるものとする。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146050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2665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73660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665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162137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7456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162137</xdr:rowOff>
    </xdr:from>
    <xdr:to>
      <xdr:col>68</xdr:col>
      <xdr:colOff>152400</xdr:colOff>
      <xdr:row>43</xdr:row>
      <xdr:rowOff>127423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36303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76623</xdr:rowOff>
    </xdr:from>
    <xdr:to>
      <xdr:col>64</xdr:col>
      <xdr:colOff>152400</xdr:colOff>
      <xdr:row>44</xdr:row>
      <xdr:rowOff>6773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163000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一定程度の基金保有により、将来負担比率が算定されない状況にあるが、今後においては、大型事業の実施による地方債償還額の増加や、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物価高騰に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伴う基金からの繰入により、数値発生が予見されるため、引き続き、投資的事業の抑制を図り、財政の健全化に努めるものとする。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2,747
2,678
454.60
4,824,998
4,798,541
16,447
2,929,325
4,946,788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ごみ処理業務や消防業務を一部事務組合で行っていることから、類似団体平均と比較しても経常収支比率は低くなっている。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今後も、人件費の適正化に努めていくものとする。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83566</xdr:rowOff>
    </xdr:from>
    <xdr:to>
      <xdr:col>24</xdr:col>
      <xdr:colOff>25400</xdr:colOff>
      <xdr:row>35</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843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83566</xdr:rowOff>
    </xdr:from>
    <xdr:to>
      <xdr:col>19</xdr:col>
      <xdr:colOff>187325</xdr:colOff>
      <xdr:row>35</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84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35</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20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133858</xdr:rowOff>
    </xdr:from>
    <xdr:to>
      <xdr:col>11</xdr:col>
      <xdr:colOff>9525</xdr:colOff>
      <xdr:row>36</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346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32766</xdr:rowOff>
    </xdr:from>
    <xdr:to>
      <xdr:col>24</xdr:col>
      <xdr:colOff>76200</xdr:colOff>
      <xdr:row>35</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49293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32766</xdr:rowOff>
    </xdr:from>
    <xdr:to>
      <xdr:col>20</xdr:col>
      <xdr:colOff>38100</xdr:colOff>
      <xdr:row>35</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144543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69342</xdr:rowOff>
    </xdr:from>
    <xdr:to>
      <xdr:col>15</xdr:col>
      <xdr:colOff>149225</xdr:colOff>
      <xdr:row>35</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83058</xdr:rowOff>
    </xdr:from>
    <xdr:to>
      <xdr:col>11</xdr:col>
      <xdr:colOff>60325</xdr:colOff>
      <xdr:row>36</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23385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物価高騰の影響はあるものの中学校の統合により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経常的経費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が減少しているが一過性であることから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の予算編成においても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更なる事務事業の点検・検証、改善・見直しを行い、経費の抑制に努めるものとする。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108712</xdr:rowOff>
    </xdr:from>
    <xdr:to>
      <xdr:col>82</xdr:col>
      <xdr:colOff>107950</xdr:colOff>
      <xdr:row>16</xdr:row>
      <xdr:rowOff>163576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519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62992</xdr:rowOff>
    </xdr:from>
    <xdr:to>
      <xdr:col>78</xdr:col>
      <xdr:colOff>69850</xdr:colOff>
      <xdr:row>16</xdr:row>
      <xdr:rowOff>163576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061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62992</xdr:rowOff>
    </xdr:from>
    <xdr:to>
      <xdr:col>73</xdr:col>
      <xdr:colOff>180975</xdr:colOff>
      <xdr:row>16</xdr:row>
      <xdr:rowOff>99568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06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99568</xdr:rowOff>
    </xdr:from>
    <xdr:to>
      <xdr:col>69</xdr:col>
      <xdr:colOff>92075</xdr:colOff>
      <xdr:row>16</xdr:row>
      <xdr:rowOff>108712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42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57912</xdr:rowOff>
    </xdr:from>
    <xdr:to>
      <xdr:col>82</xdr:col>
      <xdr:colOff>158750</xdr:colOff>
      <xdr:row>16</xdr:row>
      <xdr:rowOff>159512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74439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4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112776</xdr:rowOff>
    </xdr:from>
    <xdr:to>
      <xdr:col>78</xdr:col>
      <xdr:colOff>120650</xdr:colOff>
      <xdr:row>17</xdr:row>
      <xdr:rowOff>42926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53103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2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xdr:rowOff>
    </xdr:from>
    <xdr:to>
      <xdr:col>74</xdr:col>
      <xdr:colOff>31750</xdr:colOff>
      <xdr:row>16</xdr:row>
      <xdr:rowOff>113792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123969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48768</xdr:rowOff>
    </xdr:from>
    <xdr:to>
      <xdr:col>69</xdr:col>
      <xdr:colOff>142875</xdr:colOff>
      <xdr:row>16</xdr:row>
      <xdr:rowOff>150368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160545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57912</xdr:rowOff>
    </xdr:from>
    <xdr:to>
      <xdr:col>65</xdr:col>
      <xdr:colOff>53975</xdr:colOff>
      <xdr:row>16</xdr:row>
      <xdr:rowOff>159512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169689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高齢者数の増加と、町独自の子ども・子育て支援策の実施に伴い、ほぼ類似団体平均となっている。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社会福祉制度の充実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と歳出のバランスに留意しながら、施策の実施を図っていくものとする。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企業会計における維持管理費や地方債元利償還額の増加に伴い、繰出金が多額となっている。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策定した「経営戦略」を基に、自主財源の確保と、更なる経常経費の削減を促し、普通会計の負担軽減に努めるものとする。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104140</xdr:rowOff>
    </xdr:from>
    <xdr:to>
      <xdr:col>82</xdr:col>
      <xdr:colOff>107950</xdr:colOff>
      <xdr:row>59</xdr:row>
      <xdr:rowOff>121285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102196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18415</xdr:rowOff>
    </xdr:from>
    <xdr:to>
      <xdr:col>78</xdr:col>
      <xdr:colOff>69850</xdr:colOff>
      <xdr:row>59</xdr:row>
      <xdr:rowOff>104140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1013396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18415</xdr:rowOff>
    </xdr:from>
    <xdr:to>
      <xdr:col>73</xdr:col>
      <xdr:colOff>180975</xdr:colOff>
      <xdr:row>59</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1339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98425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101854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70485</xdr:rowOff>
    </xdr:from>
    <xdr:to>
      <xdr:col>82</xdr:col>
      <xdr:colOff>158750</xdr:colOff>
      <xdr:row>60</xdr:row>
      <xdr:rowOff>635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42562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1015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53340</xdr:rowOff>
    </xdr:from>
    <xdr:to>
      <xdr:col>78</xdr:col>
      <xdr:colOff>120650</xdr:colOff>
      <xdr:row>59</xdr:row>
      <xdr:rowOff>154940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139717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25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139065</xdr:rowOff>
    </xdr:from>
    <xdr:to>
      <xdr:col>74</xdr:col>
      <xdr:colOff>31750</xdr:colOff>
      <xdr:row>59</xdr:row>
      <xdr:rowOff>69215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53992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16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47625</xdr:rowOff>
    </xdr:from>
    <xdr:to>
      <xdr:col>65</xdr:col>
      <xdr:colOff>53975</xdr:colOff>
      <xdr:row>59</xdr:row>
      <xdr:rowOff>149225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134002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が、今後も苫前厚生クリニックに対する経営損失補てん及び一部事務組合への高額な負担金などが見込まれるため、苫前厚生クリニックの赤字縮小に向けた取り組みや、独自施策による各種助成事業の見直しを行い、適正化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53848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2031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30988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80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803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72136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1620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までの大型事業の影響により地方債償還額が増加しており、減債基金を活用した繰上償還も実施したが、未だ類似団体平均を上回っていることから、引き続き、新規地方債発行額と地方債現在高の抑制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142239</xdr:rowOff>
    </xdr:from>
    <xdr:to>
      <xdr:col>24</xdr:col>
      <xdr:colOff>25400</xdr:colOff>
      <xdr:row>77</xdr:row>
      <xdr:rowOff>153670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3438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66039</xdr:rowOff>
    </xdr:from>
    <xdr:to>
      <xdr:col>19</xdr:col>
      <xdr:colOff>187325</xdr:colOff>
      <xdr:row>77</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26768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66039</xdr:rowOff>
    </xdr:from>
    <xdr:to>
      <xdr:col>15</xdr:col>
      <xdr:colOff>98425</xdr:colOff>
      <xdr:row>77</xdr:row>
      <xdr:rowOff>111761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2676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111761</xdr:rowOff>
    </xdr:from>
    <xdr:to>
      <xdr:col>11</xdr:col>
      <xdr:colOff>9525</xdr:colOff>
      <xdr:row>78</xdr:row>
      <xdr:rowOff>66039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3134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91439</xdr:rowOff>
    </xdr:from>
    <xdr:to>
      <xdr:col>24</xdr:col>
      <xdr:colOff>76200</xdr:colOff>
      <xdr:row>78</xdr:row>
      <xdr:rowOff>21589</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63516</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15239</xdr:rowOff>
    </xdr:from>
    <xdr:to>
      <xdr:col>15</xdr:col>
      <xdr:colOff>149225</xdr:colOff>
      <xdr:row>77</xdr:row>
      <xdr:rowOff>116839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101616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60961</xdr:rowOff>
    </xdr:from>
    <xdr:to>
      <xdr:col>11</xdr:col>
      <xdr:colOff>60325</xdr:colOff>
      <xdr:row>77</xdr:row>
      <xdr:rowOff>162561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147338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今後も継続的な経費抑制に努めるものとする。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96520</xdr:rowOff>
    </xdr:from>
    <xdr:to>
      <xdr:col>82</xdr:col>
      <xdr:colOff>107950</xdr:colOff>
      <xdr:row>77</xdr:row>
      <xdr:rowOff>104139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2981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138430</xdr:rowOff>
    </xdr:from>
    <xdr:to>
      <xdr:col>78</xdr:col>
      <xdr:colOff>69850</xdr:colOff>
      <xdr:row>77</xdr:row>
      <xdr:rowOff>104139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686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77</xdr:row>
      <xdr:rowOff>111761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16863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111761</xdr:rowOff>
    </xdr:from>
    <xdr:to>
      <xdr:col>69</xdr:col>
      <xdr:colOff>92075</xdr:colOff>
      <xdr:row>77</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3134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62247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53339</xdr:rowOff>
    </xdr:from>
    <xdr:to>
      <xdr:col>78</xdr:col>
      <xdr:colOff>120650</xdr:colOff>
      <xdr:row>77</xdr:row>
      <xdr:rowOff>154939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165116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23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87630</xdr:rowOff>
    </xdr:from>
    <xdr:to>
      <xdr:col>74</xdr:col>
      <xdr:colOff>31750</xdr:colOff>
      <xdr:row>77</xdr:row>
      <xdr:rowOff>17780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27957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60961</xdr:rowOff>
    </xdr:from>
    <xdr:to>
      <xdr:col>69</xdr:col>
      <xdr:colOff>142875</xdr:colOff>
      <xdr:row>77</xdr:row>
      <xdr:rowOff>162561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54357</xdr:rowOff>
    </xdr:from>
    <xdr:to>
      <xdr:col>29</xdr:col>
      <xdr:colOff>127000</xdr:colOff>
      <xdr:row>17</xdr:row>
      <xdr:rowOff>85456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16632"/>
          <a:ext cx="647700" cy="31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85456</xdr:rowOff>
    </xdr:from>
    <xdr:to>
      <xdr:col>26</xdr:col>
      <xdr:colOff>50800</xdr:colOff>
      <xdr:row>17</xdr:row>
      <xdr:rowOff>90803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47731"/>
          <a:ext cx="698500" cy="5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90803</xdr:rowOff>
    </xdr:from>
    <xdr:to>
      <xdr:col>22</xdr:col>
      <xdr:colOff>114300</xdr:colOff>
      <xdr:row>17</xdr:row>
      <xdr:rowOff>108451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53078"/>
          <a:ext cx="698500" cy="17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108451</xdr:rowOff>
    </xdr:from>
    <xdr:to>
      <xdr:col>18</xdr:col>
      <xdr:colOff>177800</xdr:colOff>
      <xdr:row>17</xdr:row>
      <xdr:rowOff>111922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70726"/>
          <a:ext cx="698500" cy="3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3557</xdr:rowOff>
    </xdr:from>
    <xdr:to>
      <xdr:col>29</xdr:col>
      <xdr:colOff>177800</xdr:colOff>
      <xdr:row>17</xdr:row>
      <xdr:rowOff>105157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65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147084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3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34656</xdr:rowOff>
    </xdr:from>
    <xdr:to>
      <xdr:col>26</xdr:col>
      <xdr:colOff>101600</xdr:colOff>
      <xdr:row>17</xdr:row>
      <xdr:rowOff>136256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96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121033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08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40003</xdr:rowOff>
    </xdr:from>
    <xdr:to>
      <xdr:col>22</xdr:col>
      <xdr:colOff>165100</xdr:colOff>
      <xdr:row>17</xdr:row>
      <xdr:rowOff>141603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02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126380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0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57651</xdr:rowOff>
    </xdr:from>
    <xdr:to>
      <xdr:col>19</xdr:col>
      <xdr:colOff>38100</xdr:colOff>
      <xdr:row>17</xdr:row>
      <xdr:rowOff>159251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19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144028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0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61122</xdr:rowOff>
    </xdr:from>
    <xdr:to>
      <xdr:col>15</xdr:col>
      <xdr:colOff>101600</xdr:colOff>
      <xdr:row>17</xdr:row>
      <xdr:rowOff>162722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23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9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340019</xdr:rowOff>
    </xdr:from>
    <xdr:to>
      <xdr:col>29</xdr:col>
      <xdr:colOff>127000</xdr:colOff>
      <xdr:row>35</xdr:row>
      <xdr:rowOff>16746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07469"/>
          <a:ext cx="647700" cy="19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16746</xdr:rowOff>
    </xdr:from>
    <xdr:to>
      <xdr:col>26</xdr:col>
      <xdr:colOff>50800</xdr:colOff>
      <xdr:row>35</xdr:row>
      <xdr:rowOff>112063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27096"/>
          <a:ext cx="698500" cy="95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112063</xdr:rowOff>
    </xdr:from>
    <xdr:to>
      <xdr:col>22</xdr:col>
      <xdr:colOff>114300</xdr:colOff>
      <xdr:row>35</xdr:row>
      <xdr:rowOff>158725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22413"/>
          <a:ext cx="698500" cy="46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74006</xdr:rowOff>
    </xdr:from>
    <xdr:to>
      <xdr:col>18</xdr:col>
      <xdr:colOff>177800</xdr:colOff>
      <xdr:row>35</xdr:row>
      <xdr:rowOff>158725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84356"/>
          <a:ext cx="698500" cy="84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289219</xdr:rowOff>
    </xdr:from>
    <xdr:to>
      <xdr:col>29</xdr:col>
      <xdr:colOff>177800</xdr:colOff>
      <xdr:row>35</xdr:row>
      <xdr:rowOff>47919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56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134296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0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308846</xdr:rowOff>
    </xdr:from>
    <xdr:to>
      <xdr:col>26</xdr:col>
      <xdr:colOff>101600</xdr:colOff>
      <xdr:row>35</xdr:row>
      <xdr:rowOff>67546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76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77723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4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61263</xdr:rowOff>
    </xdr:from>
    <xdr:to>
      <xdr:col>22</xdr:col>
      <xdr:colOff>165100</xdr:colOff>
      <xdr:row>35</xdr:row>
      <xdr:rowOff>162863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71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173040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4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107925</xdr:rowOff>
    </xdr:from>
    <xdr:to>
      <xdr:col>19</xdr:col>
      <xdr:colOff>38100</xdr:colOff>
      <xdr:row>35</xdr:row>
      <xdr:rowOff>209525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18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219702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23206</xdr:rowOff>
    </xdr:from>
    <xdr:to>
      <xdr:col>15</xdr:col>
      <xdr:colOff>101600</xdr:colOff>
      <xdr:row>35</xdr:row>
      <xdr:rowOff>124806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33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134983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0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2,747
2,678
454.60
4,824,998
4,798,541
16,447
2,929,325
4,946,788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125435</xdr:rowOff>
    </xdr:from>
    <xdr:to>
      <xdr:col>24</xdr:col>
      <xdr:colOff>63500</xdr:colOff>
      <xdr:row>36</xdr:row>
      <xdr:rowOff>155931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97635"/>
          <a:ext cx="838200" cy="3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143624</xdr:rowOff>
    </xdr:from>
    <xdr:to>
      <xdr:col>19</xdr:col>
      <xdr:colOff>177800</xdr:colOff>
      <xdr:row>36</xdr:row>
      <xdr:rowOff>155931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15824"/>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143624</xdr:rowOff>
    </xdr:from>
    <xdr:to>
      <xdr:col>15</xdr:col>
      <xdr:colOff>50800</xdr:colOff>
      <xdr:row>37</xdr:row>
      <xdr:rowOff>4931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15824"/>
          <a:ext cx="889000" cy="3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163648</xdr:rowOff>
    </xdr:from>
    <xdr:to>
      <xdr:col>10</xdr:col>
      <xdr:colOff>114300</xdr:colOff>
      <xdr:row>37</xdr:row>
      <xdr:rowOff>4931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35848"/>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74635</xdr:rowOff>
    </xdr:from>
    <xdr:to>
      <xdr:col>24</xdr:col>
      <xdr:colOff>114300</xdr:colOff>
      <xdr:row>37</xdr:row>
      <xdr:rowOff>4785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53062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2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105131</xdr:rowOff>
    </xdr:from>
    <xdr:to>
      <xdr:col>20</xdr:col>
      <xdr:colOff>38100</xdr:colOff>
      <xdr:row>37</xdr:row>
      <xdr:rowOff>35281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7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26408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7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92824</xdr:rowOff>
    </xdr:from>
    <xdr:to>
      <xdr:col>15</xdr:col>
      <xdr:colOff>101600</xdr:colOff>
      <xdr:row>37</xdr:row>
      <xdr:rowOff>22974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6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14101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5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125581</xdr:rowOff>
    </xdr:from>
    <xdr:to>
      <xdr:col>10</xdr:col>
      <xdr:colOff>165100</xdr:colOff>
      <xdr:row>37</xdr:row>
      <xdr:rowOff>55731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9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46858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39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112848</xdr:rowOff>
    </xdr:from>
    <xdr:to>
      <xdr:col>6</xdr:col>
      <xdr:colOff>38100</xdr:colOff>
      <xdr:row>37</xdr:row>
      <xdr:rowOff>42998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8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59525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6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62860</xdr:rowOff>
    </xdr:from>
    <xdr:to>
      <xdr:col>24</xdr:col>
      <xdr:colOff>63500</xdr:colOff>
      <xdr:row>57</xdr:row>
      <xdr:rowOff>112005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35510"/>
          <a:ext cx="838200" cy="4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62860</xdr:rowOff>
    </xdr:from>
    <xdr:to>
      <xdr:col>19</xdr:col>
      <xdr:colOff>177800</xdr:colOff>
      <xdr:row>57</xdr:row>
      <xdr:rowOff>115910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35510"/>
          <a:ext cx="889000" cy="5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113037</xdr:rowOff>
    </xdr:from>
    <xdr:to>
      <xdr:col>15</xdr:col>
      <xdr:colOff>50800</xdr:colOff>
      <xdr:row>57</xdr:row>
      <xdr:rowOff>115910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85687"/>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113037</xdr:rowOff>
    </xdr:from>
    <xdr:to>
      <xdr:col>10</xdr:col>
      <xdr:colOff>114300</xdr:colOff>
      <xdr:row>57</xdr:row>
      <xdr:rowOff>154762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85687"/>
          <a:ext cx="889000" cy="4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61205</xdr:rowOff>
    </xdr:from>
    <xdr:to>
      <xdr:col>24</xdr:col>
      <xdr:colOff>114300</xdr:colOff>
      <xdr:row>57</xdr:row>
      <xdr:rowOff>162805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39632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1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12060</xdr:rowOff>
    </xdr:from>
    <xdr:to>
      <xdr:col>20</xdr:col>
      <xdr:colOff>38100</xdr:colOff>
      <xdr:row>57</xdr:row>
      <xdr:rowOff>113660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8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104787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7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65110</xdr:rowOff>
    </xdr:from>
    <xdr:to>
      <xdr:col>15</xdr:col>
      <xdr:colOff>101600</xdr:colOff>
      <xdr:row>57</xdr:row>
      <xdr:rowOff>166710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3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157837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3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62237</xdr:rowOff>
    </xdr:from>
    <xdr:to>
      <xdr:col>10</xdr:col>
      <xdr:colOff>165100</xdr:colOff>
      <xdr:row>57</xdr:row>
      <xdr:rowOff>163837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3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154964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103962</xdr:rowOff>
    </xdr:from>
    <xdr:to>
      <xdr:col>6</xdr:col>
      <xdr:colOff>38100</xdr:colOff>
      <xdr:row>58</xdr:row>
      <xdr:rowOff>34112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7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25239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6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158235</xdr:rowOff>
    </xdr:from>
    <xdr:to>
      <xdr:col>24</xdr:col>
      <xdr:colOff>63500</xdr:colOff>
      <xdr:row>76</xdr:row>
      <xdr:rowOff>40497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016985"/>
          <a:ext cx="838200" cy="5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25806</xdr:rowOff>
    </xdr:from>
    <xdr:to>
      <xdr:col>19</xdr:col>
      <xdr:colOff>177800</xdr:colOff>
      <xdr:row>76</xdr:row>
      <xdr:rowOff>40497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056006"/>
          <a:ext cx="889000" cy="1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25806</xdr:rowOff>
    </xdr:from>
    <xdr:to>
      <xdr:col>15</xdr:col>
      <xdr:colOff>50800</xdr:colOff>
      <xdr:row>76</xdr:row>
      <xdr:rowOff>111216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056006"/>
          <a:ext cx="889000" cy="8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111216</xdr:rowOff>
    </xdr:from>
    <xdr:to>
      <xdr:col>10</xdr:col>
      <xdr:colOff>114300</xdr:colOff>
      <xdr:row>77</xdr:row>
      <xdr:rowOff>16768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41416"/>
          <a:ext cx="889000" cy="7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107435</xdr:rowOff>
    </xdr:from>
    <xdr:to>
      <xdr:col>24</xdr:col>
      <xdr:colOff>114300</xdr:colOff>
      <xdr:row>76</xdr:row>
      <xdr:rowOff>37585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96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130312</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1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161147</xdr:rowOff>
    </xdr:from>
    <xdr:to>
      <xdr:col>20</xdr:col>
      <xdr:colOff>38100</xdr:colOff>
      <xdr:row>76</xdr:row>
      <xdr:rowOff>91297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1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107824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79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146456</xdr:rowOff>
    </xdr:from>
    <xdr:to>
      <xdr:col>15</xdr:col>
      <xdr:colOff>101600</xdr:colOff>
      <xdr:row>76</xdr:row>
      <xdr:rowOff>76606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93134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78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60416</xdr:rowOff>
    </xdr:from>
    <xdr:to>
      <xdr:col>10</xdr:col>
      <xdr:colOff>165100</xdr:colOff>
      <xdr:row>76</xdr:row>
      <xdr:rowOff>162016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7093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6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137418</xdr:rowOff>
    </xdr:from>
    <xdr:to>
      <xdr:col>6</xdr:col>
      <xdr:colOff>38100</xdr:colOff>
      <xdr:row>77</xdr:row>
      <xdr:rowOff>67568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84095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4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159641</xdr:rowOff>
    </xdr:from>
    <xdr:to>
      <xdr:col>24</xdr:col>
      <xdr:colOff>63500</xdr:colOff>
      <xdr:row>94</xdr:row>
      <xdr:rowOff>90238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04491"/>
          <a:ext cx="838200" cy="10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12712</xdr:rowOff>
    </xdr:from>
    <xdr:to>
      <xdr:col>19</xdr:col>
      <xdr:colOff>177800</xdr:colOff>
      <xdr:row>94</xdr:row>
      <xdr:rowOff>90238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129012"/>
          <a:ext cx="889000" cy="7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12712</xdr:rowOff>
    </xdr:from>
    <xdr:to>
      <xdr:col>15</xdr:col>
      <xdr:colOff>50800</xdr:colOff>
      <xdr:row>95</xdr:row>
      <xdr:rowOff>41287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129012"/>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41287</xdr:rowOff>
    </xdr:from>
    <xdr:to>
      <xdr:col>10</xdr:col>
      <xdr:colOff>114300</xdr:colOff>
      <xdr:row>95</xdr:row>
      <xdr:rowOff>73216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29037"/>
          <a:ext cx="889000" cy="3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108841</xdr:rowOff>
    </xdr:from>
    <xdr:to>
      <xdr:col>24</xdr:col>
      <xdr:colOff>114300</xdr:colOff>
      <xdr:row>94</xdr:row>
      <xdr:rowOff>38991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0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131718</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0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39438</xdr:rowOff>
    </xdr:from>
    <xdr:to>
      <xdr:col>20</xdr:col>
      <xdr:colOff>38100</xdr:colOff>
      <xdr:row>94</xdr:row>
      <xdr:rowOff>141038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5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157565</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3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133362</xdr:rowOff>
    </xdr:from>
    <xdr:to>
      <xdr:col>15</xdr:col>
      <xdr:colOff>101600</xdr:colOff>
      <xdr:row>94</xdr:row>
      <xdr:rowOff>63512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80039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8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161937</xdr:rowOff>
    </xdr:from>
    <xdr:to>
      <xdr:col>10</xdr:col>
      <xdr:colOff>165100</xdr:colOff>
      <xdr:row>95</xdr:row>
      <xdr:rowOff>92087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2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108614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5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22416</xdr:rowOff>
    </xdr:from>
    <xdr:to>
      <xdr:col>6</xdr:col>
      <xdr:colOff>38100</xdr:colOff>
      <xdr:row>95</xdr:row>
      <xdr:rowOff>124016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1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140543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8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57158</xdr:rowOff>
    </xdr:from>
    <xdr:to>
      <xdr:col>55</xdr:col>
      <xdr:colOff>0</xdr:colOff>
      <xdr:row>35</xdr:row>
      <xdr:rowOff>169814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57908"/>
          <a:ext cx="838200" cy="11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169814</xdr:rowOff>
    </xdr:from>
    <xdr:to>
      <xdr:col>50</xdr:col>
      <xdr:colOff>114300</xdr:colOff>
      <xdr:row>36</xdr:row>
      <xdr:rowOff>68607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70564"/>
          <a:ext cx="889000" cy="7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50493</xdr:rowOff>
    </xdr:from>
    <xdr:to>
      <xdr:col>45</xdr:col>
      <xdr:colOff>177800</xdr:colOff>
      <xdr:row>36</xdr:row>
      <xdr:rowOff>68607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051243"/>
          <a:ext cx="889000" cy="18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50493</xdr:rowOff>
    </xdr:from>
    <xdr:to>
      <xdr:col>41</xdr:col>
      <xdr:colOff>50800</xdr:colOff>
      <xdr:row>36</xdr:row>
      <xdr:rowOff>132387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51243"/>
          <a:ext cx="889000" cy="25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6358</xdr:rowOff>
    </xdr:from>
    <xdr:to>
      <xdr:col>55</xdr:col>
      <xdr:colOff>50800</xdr:colOff>
      <xdr:row>35</xdr:row>
      <xdr:rowOff>107958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0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29235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5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119014</xdr:rowOff>
    </xdr:from>
    <xdr:to>
      <xdr:col>50</xdr:col>
      <xdr:colOff>165100</xdr:colOff>
      <xdr:row>36</xdr:row>
      <xdr:rowOff>49164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65691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9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17807</xdr:rowOff>
    </xdr:from>
    <xdr:to>
      <xdr:col>46</xdr:col>
      <xdr:colOff>38100</xdr:colOff>
      <xdr:row>36</xdr:row>
      <xdr:rowOff>119407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9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135934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6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171143</xdr:rowOff>
    </xdr:from>
    <xdr:to>
      <xdr:col>41</xdr:col>
      <xdr:colOff>101600</xdr:colOff>
      <xdr:row>35</xdr:row>
      <xdr:rowOff>101293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0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117820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81587</xdr:rowOff>
    </xdr:from>
    <xdr:to>
      <xdr:col>36</xdr:col>
      <xdr:colOff>165100</xdr:colOff>
      <xdr:row>37</xdr:row>
      <xdr:rowOff>11737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28264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2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109844</xdr:rowOff>
    </xdr:from>
    <xdr:to>
      <xdr:col>55</xdr:col>
      <xdr:colOff>0</xdr:colOff>
      <xdr:row>57</xdr:row>
      <xdr:rowOff>162244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11044"/>
          <a:ext cx="838200" cy="2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109844</xdr:rowOff>
    </xdr:from>
    <xdr:to>
      <xdr:col>50</xdr:col>
      <xdr:colOff>114300</xdr:colOff>
      <xdr:row>58</xdr:row>
      <xdr:rowOff>5547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11044"/>
          <a:ext cx="889000" cy="23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154077</xdr:rowOff>
    </xdr:from>
    <xdr:to>
      <xdr:col>45</xdr:col>
      <xdr:colOff>177800</xdr:colOff>
      <xdr:row>58</xdr:row>
      <xdr:rowOff>5547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583827"/>
          <a:ext cx="889000" cy="36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154077</xdr:rowOff>
    </xdr:from>
    <xdr:to>
      <xdr:col>41</xdr:col>
      <xdr:colOff>50800</xdr:colOff>
      <xdr:row>58</xdr:row>
      <xdr:rowOff>52349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583827"/>
          <a:ext cx="889000" cy="4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111444</xdr:rowOff>
    </xdr:from>
    <xdr:to>
      <xdr:col>55</xdr:col>
      <xdr:colOff>50800</xdr:colOff>
      <xdr:row>58</xdr:row>
      <xdr:rowOff>41594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8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134321</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3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59044</xdr:rowOff>
    </xdr:from>
    <xdr:to>
      <xdr:col>50</xdr:col>
      <xdr:colOff>165100</xdr:colOff>
      <xdr:row>56</xdr:row>
      <xdr:rowOff>160644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6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5721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43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126197</xdr:rowOff>
    </xdr:from>
    <xdr:to>
      <xdr:col>46</xdr:col>
      <xdr:colOff>38100</xdr:colOff>
      <xdr:row>58</xdr:row>
      <xdr:rowOff>56347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9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47474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99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103277</xdr:rowOff>
    </xdr:from>
    <xdr:to>
      <xdr:col>41</xdr:col>
      <xdr:colOff>101600</xdr:colOff>
      <xdr:row>56</xdr:row>
      <xdr:rowOff>33427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53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49954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30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1549</xdr:rowOff>
    </xdr:from>
    <xdr:to>
      <xdr:col>36</xdr:col>
      <xdr:colOff>165100</xdr:colOff>
      <xdr:row>58</xdr:row>
      <xdr:rowOff>103149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94276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15632</xdr:rowOff>
    </xdr:from>
    <xdr:to>
      <xdr:col>55</xdr:col>
      <xdr:colOff>0</xdr:colOff>
      <xdr:row>79</xdr:row>
      <xdr:rowOff>87237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60182"/>
          <a:ext cx="838200" cy="7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15632</xdr:rowOff>
    </xdr:from>
    <xdr:to>
      <xdr:col>50</xdr:col>
      <xdr:colOff>114300</xdr:colOff>
      <xdr:row>79</xdr:row>
      <xdr:rowOff>94469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60182"/>
          <a:ext cx="889000" cy="7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52525</xdr:rowOff>
    </xdr:from>
    <xdr:to>
      <xdr:col>45</xdr:col>
      <xdr:colOff>177800</xdr:colOff>
      <xdr:row>79</xdr:row>
      <xdr:rowOff>94469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25625"/>
          <a:ext cx="889000" cy="21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52525</xdr:rowOff>
    </xdr:from>
    <xdr:to>
      <xdr:col>41</xdr:col>
      <xdr:colOff>50800</xdr:colOff>
      <xdr:row>79</xdr:row>
      <xdr:rowOff>79090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25625"/>
          <a:ext cx="889000" cy="19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36437</xdr:rowOff>
    </xdr:from>
    <xdr:to>
      <xdr:col>55</xdr:col>
      <xdr:colOff>50800</xdr:colOff>
      <xdr:row>79</xdr:row>
      <xdr:rowOff>138037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122814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136282</xdr:rowOff>
    </xdr:from>
    <xdr:to>
      <xdr:col>50</xdr:col>
      <xdr:colOff>165100</xdr:colOff>
      <xdr:row>79</xdr:row>
      <xdr:rowOff>66432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57559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0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43669</xdr:rowOff>
    </xdr:from>
    <xdr:to>
      <xdr:col>46</xdr:col>
      <xdr:colOff>38100</xdr:colOff>
      <xdr:row>79</xdr:row>
      <xdr:rowOff>145269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8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136396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8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1725</xdr:rowOff>
    </xdr:from>
    <xdr:to>
      <xdr:col>41</xdr:col>
      <xdr:colOff>101600</xdr:colOff>
      <xdr:row>78</xdr:row>
      <xdr:rowOff>103325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119852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5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28290</xdr:rowOff>
    </xdr:from>
    <xdr:to>
      <xdr:col>36</xdr:col>
      <xdr:colOff>165100</xdr:colOff>
      <xdr:row>79</xdr:row>
      <xdr:rowOff>129890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121017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6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87195</xdr:rowOff>
    </xdr:from>
    <xdr:to>
      <xdr:col>55</xdr:col>
      <xdr:colOff>0</xdr:colOff>
      <xdr:row>98</xdr:row>
      <xdr:rowOff>140994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546395"/>
          <a:ext cx="838200" cy="39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87195</xdr:rowOff>
    </xdr:from>
    <xdr:to>
      <xdr:col>50</xdr:col>
      <xdr:colOff>114300</xdr:colOff>
      <xdr:row>98</xdr:row>
      <xdr:rowOff>144001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546395"/>
          <a:ext cx="889000" cy="39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144749</xdr:rowOff>
    </xdr:from>
    <xdr:to>
      <xdr:col>45</xdr:col>
      <xdr:colOff>177800</xdr:colOff>
      <xdr:row>98</xdr:row>
      <xdr:rowOff>144001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03949"/>
          <a:ext cx="889000" cy="34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144749</xdr:rowOff>
    </xdr:from>
    <xdr:to>
      <xdr:col>41</xdr:col>
      <xdr:colOff>50800</xdr:colOff>
      <xdr:row>98</xdr:row>
      <xdr:rowOff>128308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03949"/>
          <a:ext cx="889000" cy="32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90194</xdr:rowOff>
    </xdr:from>
    <xdr:to>
      <xdr:col>55</xdr:col>
      <xdr:colOff>50800</xdr:colOff>
      <xdr:row>99</xdr:row>
      <xdr:rowOff>20344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9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68621</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7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36395</xdr:rowOff>
    </xdr:from>
    <xdr:to>
      <xdr:col>50</xdr:col>
      <xdr:colOff>165100</xdr:colOff>
      <xdr:row>96</xdr:row>
      <xdr:rowOff>137995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9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154522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27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93201</xdr:rowOff>
    </xdr:from>
    <xdr:to>
      <xdr:col>46</xdr:col>
      <xdr:colOff>38100</xdr:colOff>
      <xdr:row>99</xdr:row>
      <xdr:rowOff>23351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9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14478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98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93949</xdr:rowOff>
    </xdr:from>
    <xdr:to>
      <xdr:col>41</xdr:col>
      <xdr:colOff>101600</xdr:colOff>
      <xdr:row>97</xdr:row>
      <xdr:rowOff>24099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40626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32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77508</xdr:rowOff>
    </xdr:from>
    <xdr:to>
      <xdr:col>36</xdr:col>
      <xdr:colOff>165100</xdr:colOff>
      <xdr:row>99</xdr:row>
      <xdr:rowOff>7658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170235</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97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40901</xdr:rowOff>
    </xdr:from>
    <xdr:to>
      <xdr:col>85</xdr:col>
      <xdr:colOff>127000</xdr:colOff>
      <xdr:row>39</xdr:row>
      <xdr:rowOff>44444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27451"/>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40901</xdr:rowOff>
    </xdr:from>
    <xdr:to>
      <xdr:col>81</xdr:col>
      <xdr:colOff>50800</xdr:colOff>
      <xdr:row>39</xdr:row>
      <xdr:rowOff>43875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7451"/>
          <a:ext cx="889000" cy="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43875</xdr:rowOff>
    </xdr:from>
    <xdr:to>
      <xdr:col>76</xdr:col>
      <xdr:colOff>114300</xdr:colOff>
      <xdr:row>39</xdr:row>
      <xdr:rowOff>44446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3042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44432</xdr:rowOff>
    </xdr:from>
    <xdr:to>
      <xdr:col>71</xdr:col>
      <xdr:colOff>177800</xdr:colOff>
      <xdr:row>39</xdr:row>
      <xdr:rowOff>44446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0982"/>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165094</xdr:rowOff>
    </xdr:from>
    <xdr:to>
      <xdr:col>85</xdr:col>
      <xdr:colOff>177800</xdr:colOff>
      <xdr:row>39</xdr:row>
      <xdr:rowOff>95244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161551</xdr:rowOff>
    </xdr:from>
    <xdr:to>
      <xdr:col>81</xdr:col>
      <xdr:colOff>101600</xdr:colOff>
      <xdr:row>39</xdr:row>
      <xdr:rowOff>91701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82828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6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164525</xdr:rowOff>
    </xdr:from>
    <xdr:to>
      <xdr:col>76</xdr:col>
      <xdr:colOff>165100</xdr:colOff>
      <xdr:row>39</xdr:row>
      <xdr:rowOff>94675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85802</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772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165096</xdr:rowOff>
    </xdr:from>
    <xdr:to>
      <xdr:col>72</xdr:col>
      <xdr:colOff>38100</xdr:colOff>
      <xdr:row>39</xdr:row>
      <xdr:rowOff>95246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86373</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165082</xdr:rowOff>
    </xdr:from>
    <xdr:to>
      <xdr:col>67</xdr:col>
      <xdr:colOff>101600</xdr:colOff>
      <xdr:row>39</xdr:row>
      <xdr:rowOff>95232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86359</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57333" y="67729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25109</xdr:rowOff>
    </xdr:from>
    <xdr:to>
      <xdr:col>85</xdr:col>
      <xdr:colOff>127000</xdr:colOff>
      <xdr:row>76</xdr:row>
      <xdr:rowOff>107438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540959"/>
          <a:ext cx="838200" cy="59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25109</xdr:rowOff>
    </xdr:from>
    <xdr:to>
      <xdr:col>81</xdr:col>
      <xdr:colOff>50800</xdr:colOff>
      <xdr:row>76</xdr:row>
      <xdr:rowOff>156676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540959"/>
          <a:ext cx="889000" cy="6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156676</xdr:rowOff>
    </xdr:from>
    <xdr:to>
      <xdr:col>76</xdr:col>
      <xdr:colOff>114300</xdr:colOff>
      <xdr:row>77</xdr:row>
      <xdr:rowOff>16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86876"/>
          <a:ext cx="8890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43800</xdr:rowOff>
    </xdr:from>
    <xdr:to>
      <xdr:col>71</xdr:col>
      <xdr:colOff>177800</xdr:colOff>
      <xdr:row>77</xdr:row>
      <xdr:rowOff>16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2902550"/>
          <a:ext cx="889000" cy="29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56638</xdr:rowOff>
    </xdr:from>
    <xdr:to>
      <xdr:col>85</xdr:col>
      <xdr:colOff>177800</xdr:colOff>
      <xdr:row>76</xdr:row>
      <xdr:rowOff>158238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79516</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3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145759</xdr:rowOff>
    </xdr:from>
    <xdr:to>
      <xdr:col>81</xdr:col>
      <xdr:colOff>101600</xdr:colOff>
      <xdr:row>73</xdr:row>
      <xdr:rowOff>75909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49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92436</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265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105876</xdr:rowOff>
    </xdr:from>
    <xdr:to>
      <xdr:col>76</xdr:col>
      <xdr:colOff>165100</xdr:colOff>
      <xdr:row>77</xdr:row>
      <xdr:rowOff>36026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52553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1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120666</xdr:rowOff>
    </xdr:from>
    <xdr:to>
      <xdr:col>72</xdr:col>
      <xdr:colOff>38100</xdr:colOff>
      <xdr:row>77</xdr:row>
      <xdr:rowOff>50816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67343</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2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164450</xdr:rowOff>
    </xdr:from>
    <xdr:to>
      <xdr:col>67</xdr:col>
      <xdr:colOff>101600</xdr:colOff>
      <xdr:row>75</xdr:row>
      <xdr:rowOff>94600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85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111127</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6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4218</xdr:rowOff>
    </xdr:from>
    <xdr:to>
      <xdr:col>85</xdr:col>
      <xdr:colOff>127000</xdr:colOff>
      <xdr:row>99</xdr:row>
      <xdr:rowOff>39526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77768"/>
          <a:ext cx="838200" cy="3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122134</xdr:rowOff>
    </xdr:from>
    <xdr:to>
      <xdr:col>81</xdr:col>
      <xdr:colOff>50800</xdr:colOff>
      <xdr:row>99</xdr:row>
      <xdr:rowOff>39526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924234"/>
          <a:ext cx="889000" cy="8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122134</xdr:rowOff>
    </xdr:from>
    <xdr:to>
      <xdr:col>76</xdr:col>
      <xdr:colOff>114300</xdr:colOff>
      <xdr:row>99</xdr:row>
      <xdr:rowOff>34375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24234"/>
          <a:ext cx="889000" cy="8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34375</xdr:rowOff>
    </xdr:from>
    <xdr:to>
      <xdr:col>71</xdr:col>
      <xdr:colOff>177800</xdr:colOff>
      <xdr:row>99</xdr:row>
      <xdr:rowOff>35368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7007925"/>
          <a:ext cx="889000" cy="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124868</xdr:rowOff>
    </xdr:from>
    <xdr:to>
      <xdr:col>85</xdr:col>
      <xdr:colOff>177800</xdr:colOff>
      <xdr:row>99</xdr:row>
      <xdr:rowOff>55018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2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39795</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160176</xdr:rowOff>
    </xdr:from>
    <xdr:to>
      <xdr:col>81</xdr:col>
      <xdr:colOff>101600</xdr:colOff>
      <xdr:row>99</xdr:row>
      <xdr:rowOff>90326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81453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705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71334</xdr:rowOff>
    </xdr:from>
    <xdr:to>
      <xdr:col>76</xdr:col>
      <xdr:colOff>165100</xdr:colOff>
      <xdr:row>99</xdr:row>
      <xdr:rowOff>1484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7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164061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6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155025</xdr:rowOff>
    </xdr:from>
    <xdr:to>
      <xdr:col>72</xdr:col>
      <xdr:colOff>38100</xdr:colOff>
      <xdr:row>99</xdr:row>
      <xdr:rowOff>85175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5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76302</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70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156018</xdr:rowOff>
    </xdr:from>
    <xdr:to>
      <xdr:col>67</xdr:col>
      <xdr:colOff>101600</xdr:colOff>
      <xdr:row>99</xdr:row>
      <xdr:rowOff>86168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5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77295</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05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73123</xdr:rowOff>
    </xdr:from>
    <xdr:to>
      <xdr:col>116</xdr:col>
      <xdr:colOff>63500</xdr:colOff>
      <xdr:row>58</xdr:row>
      <xdr:rowOff>75281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17223"/>
          <a:ext cx="8382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75281</xdr:rowOff>
    </xdr:from>
    <xdr:to>
      <xdr:col>111</xdr:col>
      <xdr:colOff>177800</xdr:colOff>
      <xdr:row>58</xdr:row>
      <xdr:rowOff>76378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19381"/>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76378</xdr:rowOff>
    </xdr:from>
    <xdr:to>
      <xdr:col>107</xdr:col>
      <xdr:colOff>50800</xdr:colOff>
      <xdr:row>58</xdr:row>
      <xdr:rowOff>78453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20478"/>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78453</xdr:rowOff>
    </xdr:from>
    <xdr:to>
      <xdr:col>102</xdr:col>
      <xdr:colOff>114300</xdr:colOff>
      <xdr:row>58</xdr:row>
      <xdr:rowOff>79423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22553"/>
          <a:ext cx="889000" cy="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22323</xdr:rowOff>
    </xdr:from>
    <xdr:to>
      <xdr:col>116</xdr:col>
      <xdr:colOff>114300</xdr:colOff>
      <xdr:row>58</xdr:row>
      <xdr:rowOff>123923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6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24481</xdr:rowOff>
    </xdr:from>
    <xdr:to>
      <xdr:col>112</xdr:col>
      <xdr:colOff>38100</xdr:colOff>
      <xdr:row>58</xdr:row>
      <xdr:rowOff>126081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6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117208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6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25578</xdr:rowOff>
    </xdr:from>
    <xdr:to>
      <xdr:col>107</xdr:col>
      <xdr:colOff>101600</xdr:colOff>
      <xdr:row>58</xdr:row>
      <xdr:rowOff>127178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118305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6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27653</xdr:rowOff>
    </xdr:from>
    <xdr:to>
      <xdr:col>102</xdr:col>
      <xdr:colOff>165100</xdr:colOff>
      <xdr:row>58</xdr:row>
      <xdr:rowOff>129253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7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120380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28623</xdr:rowOff>
    </xdr:from>
    <xdr:to>
      <xdr:col>98</xdr:col>
      <xdr:colOff>38100</xdr:colOff>
      <xdr:row>58</xdr:row>
      <xdr:rowOff>130223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121350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6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160415</xdr:rowOff>
    </xdr:from>
    <xdr:to>
      <xdr:col>116</xdr:col>
      <xdr:colOff>63500</xdr:colOff>
      <xdr:row>76</xdr:row>
      <xdr:rowOff>54448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19165"/>
          <a:ext cx="838200" cy="6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46565</xdr:rowOff>
    </xdr:from>
    <xdr:to>
      <xdr:col>111</xdr:col>
      <xdr:colOff>177800</xdr:colOff>
      <xdr:row>76</xdr:row>
      <xdr:rowOff>54448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076765"/>
          <a:ext cx="889000" cy="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46565</xdr:rowOff>
    </xdr:from>
    <xdr:to>
      <xdr:col>107</xdr:col>
      <xdr:colOff>50800</xdr:colOff>
      <xdr:row>76</xdr:row>
      <xdr:rowOff>119565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76765"/>
          <a:ext cx="889000" cy="7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115579</xdr:rowOff>
    </xdr:from>
    <xdr:to>
      <xdr:col>102</xdr:col>
      <xdr:colOff>114300</xdr:colOff>
      <xdr:row>76</xdr:row>
      <xdr:rowOff>119565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45779"/>
          <a:ext cx="889000" cy="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109615</xdr:rowOff>
    </xdr:from>
    <xdr:to>
      <xdr:col>116</xdr:col>
      <xdr:colOff>114300</xdr:colOff>
      <xdr:row>76</xdr:row>
      <xdr:rowOff>39765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132492</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1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3648</xdr:rowOff>
    </xdr:from>
    <xdr:to>
      <xdr:col>112</xdr:col>
      <xdr:colOff>38100</xdr:colOff>
      <xdr:row>76</xdr:row>
      <xdr:rowOff>105248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3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121774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80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167215</xdr:rowOff>
    </xdr:from>
    <xdr:to>
      <xdr:col>107</xdr:col>
      <xdr:colOff>101600</xdr:colOff>
      <xdr:row>76</xdr:row>
      <xdr:rowOff>97365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113892</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80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68765</xdr:rowOff>
    </xdr:from>
    <xdr:to>
      <xdr:col>102</xdr:col>
      <xdr:colOff>165100</xdr:colOff>
      <xdr:row>76</xdr:row>
      <xdr:rowOff>170365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15441</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7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64779</xdr:rowOff>
    </xdr:from>
    <xdr:to>
      <xdr:col>98</xdr:col>
      <xdr:colOff>38100</xdr:colOff>
      <xdr:row>76</xdr:row>
      <xdr:rowOff>166379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11456</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87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人口減少と近年の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物価高騰により、住民一人当たりのコストは伸びている。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なお、公債</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大幅</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また、普通建設事業費については、新日本海地域交流センターの大規模改修事業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の完了に伴い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前年度から大きく</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たため通常年どおりとなった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これらのことから、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将来を見据えながら最適な手法であるかという視点により、「徹底した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事務事業の選択と集中」に取り組み「公共施設等総合管理計画」などに基づいた計画的な事業実施を進め、本町財政の健全性に努めていくものとする。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2,747
2,678
454.60
4,824,998
4,798,541
16,447
2,929,325
4,946,788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62795</xdr:rowOff>
    </xdr:from>
    <xdr:to>
      <xdr:col>24</xdr:col>
      <xdr:colOff>63500</xdr:colOff>
      <xdr:row>37</xdr:row>
      <xdr:rowOff>81045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06445"/>
          <a:ext cx="8382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81045</xdr:rowOff>
    </xdr:from>
    <xdr:to>
      <xdr:col>19</xdr:col>
      <xdr:colOff>177800</xdr:colOff>
      <xdr:row>37</xdr:row>
      <xdr:rowOff>82626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24695"/>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82626</xdr:rowOff>
    </xdr:from>
    <xdr:to>
      <xdr:col>15</xdr:col>
      <xdr:colOff>50800</xdr:colOff>
      <xdr:row>37</xdr:row>
      <xdr:rowOff>89160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26276"/>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89160</xdr:rowOff>
    </xdr:from>
    <xdr:to>
      <xdr:col>10</xdr:col>
      <xdr:colOff>114300</xdr:colOff>
      <xdr:row>37</xdr:row>
      <xdr:rowOff>96171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32810"/>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11995</xdr:rowOff>
    </xdr:from>
    <xdr:to>
      <xdr:col>24</xdr:col>
      <xdr:colOff>114300</xdr:colOff>
      <xdr:row>37</xdr:row>
      <xdr:rowOff>113595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161872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30245</xdr:rowOff>
    </xdr:from>
    <xdr:to>
      <xdr:col>20</xdr:col>
      <xdr:colOff>38100</xdr:colOff>
      <xdr:row>37</xdr:row>
      <xdr:rowOff>131845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122972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6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31826</xdr:rowOff>
    </xdr:from>
    <xdr:to>
      <xdr:col>15</xdr:col>
      <xdr:colOff>101600</xdr:colOff>
      <xdr:row>37</xdr:row>
      <xdr:rowOff>133426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124553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38360</xdr:rowOff>
    </xdr:from>
    <xdr:to>
      <xdr:col>10</xdr:col>
      <xdr:colOff>165100</xdr:colOff>
      <xdr:row>37</xdr:row>
      <xdr:rowOff>139960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131087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45371</xdr:rowOff>
    </xdr:from>
    <xdr:to>
      <xdr:col>6</xdr:col>
      <xdr:colOff>38100</xdr:colOff>
      <xdr:row>37</xdr:row>
      <xdr:rowOff>146971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138098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79204</xdr:rowOff>
    </xdr:from>
    <xdr:to>
      <xdr:col>24</xdr:col>
      <xdr:colOff>63500</xdr:colOff>
      <xdr:row>57</xdr:row>
      <xdr:rowOff>94093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851854"/>
          <a:ext cx="838200" cy="1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17924</xdr:rowOff>
    </xdr:from>
    <xdr:to>
      <xdr:col>19</xdr:col>
      <xdr:colOff>177800</xdr:colOff>
      <xdr:row>57</xdr:row>
      <xdr:rowOff>94093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790574"/>
          <a:ext cx="889000" cy="7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145147</xdr:rowOff>
    </xdr:from>
    <xdr:to>
      <xdr:col>15</xdr:col>
      <xdr:colOff>50800</xdr:colOff>
      <xdr:row>57</xdr:row>
      <xdr:rowOff>17924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574897"/>
          <a:ext cx="889000" cy="21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145147</xdr:rowOff>
    </xdr:from>
    <xdr:to>
      <xdr:col>10</xdr:col>
      <xdr:colOff>114300</xdr:colOff>
      <xdr:row>57</xdr:row>
      <xdr:rowOff>95672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574897"/>
          <a:ext cx="889000" cy="29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28404</xdr:rowOff>
    </xdr:from>
    <xdr:to>
      <xdr:col>24</xdr:col>
      <xdr:colOff>114300</xdr:colOff>
      <xdr:row>57</xdr:row>
      <xdr:rowOff>130004</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8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114781</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71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43293</xdr:rowOff>
    </xdr:from>
    <xdr:to>
      <xdr:col>20</xdr:col>
      <xdr:colOff>38100</xdr:colOff>
      <xdr:row>57</xdr:row>
      <xdr:rowOff>144893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81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136020</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90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138574</xdr:rowOff>
    </xdr:from>
    <xdr:to>
      <xdr:col>15</xdr:col>
      <xdr:colOff>101600</xdr:colOff>
      <xdr:row>57</xdr:row>
      <xdr:rowOff>68724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3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59851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3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94347</xdr:rowOff>
    </xdr:from>
    <xdr:to>
      <xdr:col>10</xdr:col>
      <xdr:colOff>165100</xdr:colOff>
      <xdr:row>56</xdr:row>
      <xdr:rowOff>24497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52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41024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29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44872</xdr:rowOff>
    </xdr:from>
    <xdr:to>
      <xdr:col>6</xdr:col>
      <xdr:colOff>38100</xdr:colOff>
      <xdr:row>57</xdr:row>
      <xdr:rowOff>146472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137599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91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103893</xdr:rowOff>
    </xdr:from>
    <xdr:to>
      <xdr:col>24</xdr:col>
      <xdr:colOff>63500</xdr:colOff>
      <xdr:row>76</xdr:row>
      <xdr:rowOff>128981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34093"/>
          <a:ext cx="838200" cy="2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27958</xdr:rowOff>
    </xdr:from>
    <xdr:to>
      <xdr:col>19</xdr:col>
      <xdr:colOff>177800</xdr:colOff>
      <xdr:row>76</xdr:row>
      <xdr:rowOff>128981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58158"/>
          <a:ext cx="889000" cy="10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27958</xdr:rowOff>
    </xdr:from>
    <xdr:to>
      <xdr:col>15</xdr:col>
      <xdr:colOff>50800</xdr:colOff>
      <xdr:row>77</xdr:row>
      <xdr:rowOff>10278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58158"/>
          <a:ext cx="889000" cy="15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8741</xdr:rowOff>
    </xdr:from>
    <xdr:to>
      <xdr:col>10</xdr:col>
      <xdr:colOff>114300</xdr:colOff>
      <xdr:row>77</xdr:row>
      <xdr:rowOff>10278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210391"/>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53093</xdr:rowOff>
    </xdr:from>
    <xdr:to>
      <xdr:col>24</xdr:col>
      <xdr:colOff>114300</xdr:colOff>
      <xdr:row>76</xdr:row>
      <xdr:rowOff>154693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31520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6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78181</xdr:rowOff>
    </xdr:from>
    <xdr:to>
      <xdr:col>20</xdr:col>
      <xdr:colOff>38100</xdr:colOff>
      <xdr:row>77</xdr:row>
      <xdr:rowOff>8331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170908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0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148608</xdr:rowOff>
    </xdr:from>
    <xdr:to>
      <xdr:col>15</xdr:col>
      <xdr:colOff>101600</xdr:colOff>
      <xdr:row>76</xdr:row>
      <xdr:rowOff>78758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95286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8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130928</xdr:rowOff>
    </xdr:from>
    <xdr:to>
      <xdr:col>10</xdr:col>
      <xdr:colOff>165100</xdr:colOff>
      <xdr:row>77</xdr:row>
      <xdr:rowOff>61078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6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52205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5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129391</xdr:rowOff>
    </xdr:from>
    <xdr:to>
      <xdr:col>6</xdr:col>
      <xdr:colOff>38100</xdr:colOff>
      <xdr:row>77</xdr:row>
      <xdr:rowOff>59541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50668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5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150254</xdr:rowOff>
    </xdr:from>
    <xdr:to>
      <xdr:col>24</xdr:col>
      <xdr:colOff>63500</xdr:colOff>
      <xdr:row>97</xdr:row>
      <xdr:rowOff>67780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09454"/>
          <a:ext cx="838200" cy="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67780</xdr:rowOff>
    </xdr:from>
    <xdr:to>
      <xdr:col>19</xdr:col>
      <xdr:colOff>177800</xdr:colOff>
      <xdr:row>97</xdr:row>
      <xdr:rowOff>110353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98430"/>
          <a:ext cx="889000" cy="4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110353</xdr:rowOff>
    </xdr:from>
    <xdr:to>
      <xdr:col>15</xdr:col>
      <xdr:colOff>50800</xdr:colOff>
      <xdr:row>98</xdr:row>
      <xdr:rowOff>8282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41003"/>
          <a:ext cx="889000" cy="6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8282</xdr:rowOff>
    </xdr:from>
    <xdr:to>
      <xdr:col>10</xdr:col>
      <xdr:colOff>114300</xdr:colOff>
      <xdr:row>98</xdr:row>
      <xdr:rowOff>30355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10382"/>
          <a:ext cx="889000" cy="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99454</xdr:rowOff>
    </xdr:from>
    <xdr:to>
      <xdr:col>24</xdr:col>
      <xdr:colOff>114300</xdr:colOff>
      <xdr:row>97</xdr:row>
      <xdr:rowOff>29604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5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122331</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1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16980</xdr:rowOff>
    </xdr:from>
    <xdr:to>
      <xdr:col>20</xdr:col>
      <xdr:colOff>38100</xdr:colOff>
      <xdr:row>97</xdr:row>
      <xdr:rowOff>118580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135107</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42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59553</xdr:rowOff>
    </xdr:from>
    <xdr:to>
      <xdr:col>15</xdr:col>
      <xdr:colOff>101600</xdr:colOff>
      <xdr:row>97</xdr:row>
      <xdr:rowOff>161153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6230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65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128932</xdr:rowOff>
    </xdr:from>
    <xdr:to>
      <xdr:col>10</xdr:col>
      <xdr:colOff>165100</xdr:colOff>
      <xdr:row>98</xdr:row>
      <xdr:rowOff>59082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5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50209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85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151005</xdr:rowOff>
    </xdr:from>
    <xdr:to>
      <xdr:col>6</xdr:col>
      <xdr:colOff>38100</xdr:colOff>
      <xdr:row>98</xdr:row>
      <xdr:rowOff>81155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72282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69487</xdr:rowOff>
    </xdr:from>
    <xdr:to>
      <xdr:col>55</xdr:col>
      <xdr:colOff>0</xdr:colOff>
      <xdr:row>38</xdr:row>
      <xdr:rowOff>85816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8458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125347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640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85816</xdr:rowOff>
    </xdr:from>
    <xdr:to>
      <xdr:col>50</xdr:col>
      <xdr:colOff>114300</xdr:colOff>
      <xdr:row>39</xdr:row>
      <xdr:rowOff>19739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00916"/>
          <a:ext cx="889000" cy="10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70157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5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144599</xdr:rowOff>
    </xdr:from>
    <xdr:to>
      <xdr:col>45</xdr:col>
      <xdr:colOff>177800</xdr:colOff>
      <xdr:row>39</xdr:row>
      <xdr:rowOff>19739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9699"/>
          <a:ext cx="889000" cy="4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63953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75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50655</xdr:rowOff>
    </xdr:from>
    <xdr:to>
      <xdr:col>41</xdr:col>
      <xdr:colOff>50800</xdr:colOff>
      <xdr:row>38</xdr:row>
      <xdr:rowOff>144599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65755"/>
          <a:ext cx="889000" cy="9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18687</xdr:rowOff>
    </xdr:from>
    <xdr:to>
      <xdr:col>55</xdr:col>
      <xdr:colOff>50800</xdr:colOff>
      <xdr:row>38</xdr:row>
      <xdr:rowOff>120287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41564</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8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35016</xdr:rowOff>
    </xdr:from>
    <xdr:to>
      <xdr:col>50</xdr:col>
      <xdr:colOff>165100</xdr:colOff>
      <xdr:row>38</xdr:row>
      <xdr:rowOff>136616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5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153143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32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140389</xdr:rowOff>
    </xdr:from>
    <xdr:to>
      <xdr:col>46</xdr:col>
      <xdr:colOff>38100</xdr:colOff>
      <xdr:row>39</xdr:row>
      <xdr:rowOff>70539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87066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430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93799</xdr:rowOff>
    </xdr:from>
    <xdr:to>
      <xdr:col>41</xdr:col>
      <xdr:colOff>101600</xdr:colOff>
      <xdr:row>39</xdr:row>
      <xdr:rowOff>23949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40476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38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171305</xdr:rowOff>
    </xdr:from>
    <xdr:to>
      <xdr:col>36</xdr:col>
      <xdr:colOff>165100</xdr:colOff>
      <xdr:row>38</xdr:row>
      <xdr:rowOff>101455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117982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29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28574</xdr:rowOff>
    </xdr:from>
    <xdr:to>
      <xdr:col>55</xdr:col>
      <xdr:colOff>0</xdr:colOff>
      <xdr:row>57</xdr:row>
      <xdr:rowOff>118385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01224"/>
          <a:ext cx="838200" cy="8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118385</xdr:rowOff>
    </xdr:from>
    <xdr:to>
      <xdr:col>50</xdr:col>
      <xdr:colOff>114300</xdr:colOff>
      <xdr:row>57</xdr:row>
      <xdr:rowOff>125919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91035"/>
          <a:ext cx="889000" cy="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60976</xdr:rowOff>
    </xdr:from>
    <xdr:to>
      <xdr:col>45</xdr:col>
      <xdr:colOff>177800</xdr:colOff>
      <xdr:row>57</xdr:row>
      <xdr:rowOff>125919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33626"/>
          <a:ext cx="889000" cy="6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60976</xdr:rowOff>
    </xdr:from>
    <xdr:to>
      <xdr:col>41</xdr:col>
      <xdr:colOff>50800</xdr:colOff>
      <xdr:row>57</xdr:row>
      <xdr:rowOff>106217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33626"/>
          <a:ext cx="889000" cy="4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149224</xdr:rowOff>
    </xdr:from>
    <xdr:to>
      <xdr:col>55</xdr:col>
      <xdr:colOff>50800</xdr:colOff>
      <xdr:row>57</xdr:row>
      <xdr:rowOff>79374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651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0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67585</xdr:rowOff>
    </xdr:from>
    <xdr:to>
      <xdr:col>50</xdr:col>
      <xdr:colOff>165100</xdr:colOff>
      <xdr:row>57</xdr:row>
      <xdr:rowOff>169185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4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160312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3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75119</xdr:rowOff>
    </xdr:from>
    <xdr:to>
      <xdr:col>46</xdr:col>
      <xdr:colOff>38100</xdr:colOff>
      <xdr:row>58</xdr:row>
      <xdr:rowOff>5269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4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167846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4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10176</xdr:rowOff>
    </xdr:from>
    <xdr:to>
      <xdr:col>41</xdr:col>
      <xdr:colOff>101600</xdr:colOff>
      <xdr:row>57</xdr:row>
      <xdr:rowOff>111776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128303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5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55417</xdr:rowOff>
    </xdr:from>
    <xdr:to>
      <xdr:col>36</xdr:col>
      <xdr:colOff>165100</xdr:colOff>
      <xdr:row>57</xdr:row>
      <xdr:rowOff>157017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2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2094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60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45777</xdr:rowOff>
    </xdr:from>
    <xdr:to>
      <xdr:col>54</xdr:col>
      <xdr:colOff>189865</xdr:colOff>
      <xdr:row>78</xdr:row>
      <xdr:rowOff>137731</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561627"/>
          <a:ext cx="1270" cy="9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141558</xdr:rowOff>
    </xdr:from>
    <xdr:ext cx="378565"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14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137731</xdr:rowOff>
    </xdr:from>
    <xdr:to>
      <xdr:col>55</xdr:col>
      <xdr:colOff>88900</xdr:colOff>
      <xdr:row>78</xdr:row>
      <xdr:rowOff>137731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10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163904</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233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45777</xdr:rowOff>
    </xdr:from>
    <xdr:to>
      <xdr:col>55</xdr:col>
      <xdr:colOff>88900</xdr:colOff>
      <xdr:row>73</xdr:row>
      <xdr:rowOff>45777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56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43313</xdr:rowOff>
    </xdr:from>
    <xdr:to>
      <xdr:col>55</xdr:col>
      <xdr:colOff>0</xdr:colOff>
      <xdr:row>77</xdr:row>
      <xdr:rowOff>107978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2216263"/>
          <a:ext cx="838200" cy="109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79408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28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100981</xdr:rowOff>
    </xdr:from>
    <xdr:to>
      <xdr:col>55</xdr:col>
      <xdr:colOff>50800</xdr:colOff>
      <xdr:row>78</xdr:row>
      <xdr:rowOff>31131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30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43313</xdr:rowOff>
    </xdr:from>
    <xdr:to>
      <xdr:col>50</xdr:col>
      <xdr:colOff>114300</xdr:colOff>
      <xdr:row>77</xdr:row>
      <xdr:rowOff>132941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2216263"/>
          <a:ext cx="889000" cy="111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95008</xdr:rowOff>
    </xdr:from>
    <xdr:to>
      <xdr:col>50</xdr:col>
      <xdr:colOff>165100</xdr:colOff>
      <xdr:row>78</xdr:row>
      <xdr:rowOff>25158</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16285</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3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107738</xdr:rowOff>
    </xdr:from>
    <xdr:to>
      <xdr:col>45</xdr:col>
      <xdr:colOff>177800</xdr:colOff>
      <xdr:row>77</xdr:row>
      <xdr:rowOff>132941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309388"/>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113968</xdr:rowOff>
    </xdr:from>
    <xdr:to>
      <xdr:col>46</xdr:col>
      <xdr:colOff>38100</xdr:colOff>
      <xdr:row>78</xdr:row>
      <xdr:rowOff>44118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35245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107738</xdr:rowOff>
    </xdr:from>
    <xdr:to>
      <xdr:col>41</xdr:col>
      <xdr:colOff>50800</xdr:colOff>
      <xdr:row>78</xdr:row>
      <xdr:rowOff>9261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309388"/>
          <a:ext cx="889000" cy="7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106431</xdr:rowOff>
    </xdr:from>
    <xdr:to>
      <xdr:col>41</xdr:col>
      <xdr:colOff>101600</xdr:colOff>
      <xdr:row>78</xdr:row>
      <xdr:rowOff>36581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27708</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140534</xdr:rowOff>
    </xdr:from>
    <xdr:to>
      <xdr:col>36</xdr:col>
      <xdr:colOff>165100</xdr:colOff>
      <xdr:row>78</xdr:row>
      <xdr:rowOff>70684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61811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57178</xdr:rowOff>
    </xdr:from>
    <xdr:to>
      <xdr:col>55</xdr:col>
      <xdr:colOff>50800</xdr:colOff>
      <xdr:row>77</xdr:row>
      <xdr:rowOff>158778</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25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80055</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1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163963</xdr:rowOff>
    </xdr:from>
    <xdr:to>
      <xdr:col>50</xdr:col>
      <xdr:colOff>165100</xdr:colOff>
      <xdr:row>71</xdr:row>
      <xdr:rowOff>94113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16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110640</xdr:rowOff>
    </xdr:from>
    <xdr:ext cx="59901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39795" y="1194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82141</xdr:rowOff>
    </xdr:from>
    <xdr:to>
      <xdr:col>46</xdr:col>
      <xdr:colOff>38100</xdr:colOff>
      <xdr:row>78</xdr:row>
      <xdr:rowOff>12291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28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28818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0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56938</xdr:rowOff>
    </xdr:from>
    <xdr:to>
      <xdr:col>41</xdr:col>
      <xdr:colOff>101600</xdr:colOff>
      <xdr:row>77</xdr:row>
      <xdr:rowOff>158538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5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3615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3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129911</xdr:rowOff>
    </xdr:from>
    <xdr:to>
      <xdr:col>36</xdr:col>
      <xdr:colOff>165100</xdr:colOff>
      <xdr:row>78</xdr:row>
      <xdr:rowOff>60061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3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76588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1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50098</xdr:rowOff>
    </xdr:from>
    <xdr:to>
      <xdr:col>55</xdr:col>
      <xdr:colOff>0</xdr:colOff>
      <xdr:row>97</xdr:row>
      <xdr:rowOff>97117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80748"/>
          <a:ext cx="838200" cy="4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50394</xdr:rowOff>
    </xdr:from>
    <xdr:to>
      <xdr:col>50</xdr:col>
      <xdr:colOff>114300</xdr:colOff>
      <xdr:row>97</xdr:row>
      <xdr:rowOff>97117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681044"/>
          <a:ext cx="889000" cy="4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153122</xdr:rowOff>
    </xdr:from>
    <xdr:to>
      <xdr:col>45</xdr:col>
      <xdr:colOff>177800</xdr:colOff>
      <xdr:row>97</xdr:row>
      <xdr:rowOff>50394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12322"/>
          <a:ext cx="889000" cy="6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153122</xdr:rowOff>
    </xdr:from>
    <xdr:to>
      <xdr:col>41</xdr:col>
      <xdr:colOff>50800</xdr:colOff>
      <xdr:row>97</xdr:row>
      <xdr:rowOff>53791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612322"/>
          <a:ext cx="889000" cy="7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170748</xdr:rowOff>
    </xdr:from>
    <xdr:to>
      <xdr:col>55</xdr:col>
      <xdr:colOff>50800</xdr:colOff>
      <xdr:row>97</xdr:row>
      <xdr:rowOff>100898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22175</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8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46317</xdr:rowOff>
    </xdr:from>
    <xdr:to>
      <xdr:col>50</xdr:col>
      <xdr:colOff>165100</xdr:colOff>
      <xdr:row>97</xdr:row>
      <xdr:rowOff>147917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7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164444</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45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171044</xdr:rowOff>
    </xdr:from>
    <xdr:to>
      <xdr:col>46</xdr:col>
      <xdr:colOff>38100</xdr:colOff>
      <xdr:row>97</xdr:row>
      <xdr:rowOff>101194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117721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640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102322</xdr:rowOff>
    </xdr:from>
    <xdr:to>
      <xdr:col>41</xdr:col>
      <xdr:colOff>101600</xdr:colOff>
      <xdr:row>97</xdr:row>
      <xdr:rowOff>32472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6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48999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633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2991</xdr:rowOff>
    </xdr:from>
    <xdr:to>
      <xdr:col>36</xdr:col>
      <xdr:colOff>165100</xdr:colOff>
      <xdr:row>97</xdr:row>
      <xdr:rowOff>104591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121118</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640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19356</xdr:rowOff>
    </xdr:from>
    <xdr:to>
      <xdr:col>85</xdr:col>
      <xdr:colOff>127000</xdr:colOff>
      <xdr:row>37</xdr:row>
      <xdr:rowOff>52919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363006"/>
          <a:ext cx="838200" cy="3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9156</xdr:rowOff>
    </xdr:from>
    <xdr:to>
      <xdr:col>81</xdr:col>
      <xdr:colOff>50800</xdr:colOff>
      <xdr:row>37</xdr:row>
      <xdr:rowOff>52919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352806"/>
          <a:ext cx="889000" cy="4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9156</xdr:rowOff>
    </xdr:from>
    <xdr:to>
      <xdr:col>76</xdr:col>
      <xdr:colOff>114300</xdr:colOff>
      <xdr:row>37</xdr:row>
      <xdr:rowOff>19424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352806"/>
          <a:ext cx="8890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19424</xdr:rowOff>
    </xdr:from>
    <xdr:to>
      <xdr:col>71</xdr:col>
      <xdr:colOff>177800</xdr:colOff>
      <xdr:row>37</xdr:row>
      <xdr:rowOff>68715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363074"/>
          <a:ext cx="889000" cy="4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140006</xdr:rowOff>
    </xdr:from>
    <xdr:to>
      <xdr:col>85</xdr:col>
      <xdr:colOff>177800</xdr:colOff>
      <xdr:row>37</xdr:row>
      <xdr:rowOff>70156</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3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162883</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1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2119</xdr:rowOff>
    </xdr:from>
    <xdr:to>
      <xdr:col>81</xdr:col>
      <xdr:colOff>101600</xdr:colOff>
      <xdr:row>37</xdr:row>
      <xdr:rowOff>103719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34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94846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43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129806</xdr:rowOff>
    </xdr:from>
    <xdr:to>
      <xdr:col>76</xdr:col>
      <xdr:colOff>165100</xdr:colOff>
      <xdr:row>37</xdr:row>
      <xdr:rowOff>59956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30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76483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07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140074</xdr:rowOff>
    </xdr:from>
    <xdr:to>
      <xdr:col>72</xdr:col>
      <xdr:colOff>38100</xdr:colOff>
      <xdr:row>37</xdr:row>
      <xdr:rowOff>70224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31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61351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40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17915</xdr:rowOff>
    </xdr:from>
    <xdr:to>
      <xdr:col>67</xdr:col>
      <xdr:colOff>101600</xdr:colOff>
      <xdr:row>37</xdr:row>
      <xdr:rowOff>119515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36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136042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111358</xdr:rowOff>
    </xdr:from>
    <xdr:to>
      <xdr:col>85</xdr:col>
      <xdr:colOff>127000</xdr:colOff>
      <xdr:row>57</xdr:row>
      <xdr:rowOff>132331</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884008"/>
          <a:ext cx="838200" cy="2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129906</xdr:rowOff>
    </xdr:from>
    <xdr:to>
      <xdr:col>81</xdr:col>
      <xdr:colOff>50800</xdr:colOff>
      <xdr:row>57</xdr:row>
      <xdr:rowOff>132331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9902556"/>
          <a:ext cx="889000" cy="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111619</xdr:rowOff>
    </xdr:from>
    <xdr:to>
      <xdr:col>76</xdr:col>
      <xdr:colOff>114300</xdr:colOff>
      <xdr:row>57</xdr:row>
      <xdr:rowOff>129906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9884269"/>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111619</xdr:rowOff>
    </xdr:from>
    <xdr:to>
      <xdr:col>71</xdr:col>
      <xdr:colOff>177800</xdr:colOff>
      <xdr:row>58</xdr:row>
      <xdr:rowOff>717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884269"/>
          <a:ext cx="889000" cy="6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60558</xdr:rowOff>
    </xdr:from>
    <xdr:to>
      <xdr:col>85</xdr:col>
      <xdr:colOff>177800</xdr:colOff>
      <xdr:row>57</xdr:row>
      <xdr:rowOff>162158</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83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38985</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81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81531</xdr:rowOff>
    </xdr:from>
    <xdr:to>
      <xdr:col>81</xdr:col>
      <xdr:colOff>101600</xdr:colOff>
      <xdr:row>58</xdr:row>
      <xdr:rowOff>11681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85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2808</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94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79106</xdr:rowOff>
    </xdr:from>
    <xdr:to>
      <xdr:col>76</xdr:col>
      <xdr:colOff>165100</xdr:colOff>
      <xdr:row>58</xdr:row>
      <xdr:rowOff>9256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85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383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94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60819</xdr:rowOff>
    </xdr:from>
    <xdr:to>
      <xdr:col>72</xdr:col>
      <xdr:colOff>38100</xdr:colOff>
      <xdr:row>57</xdr:row>
      <xdr:rowOff>162419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83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7496</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60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121367</xdr:rowOff>
    </xdr:from>
    <xdr:to>
      <xdr:col>67</xdr:col>
      <xdr:colOff>101600</xdr:colOff>
      <xdr:row>58</xdr:row>
      <xdr:rowOff>51517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89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42644</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98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40901</xdr:rowOff>
    </xdr:from>
    <xdr:to>
      <xdr:col>85</xdr:col>
      <xdr:colOff>127000</xdr:colOff>
      <xdr:row>79</xdr:row>
      <xdr:rowOff>44444</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85451"/>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40901</xdr:rowOff>
    </xdr:from>
    <xdr:to>
      <xdr:col>81</xdr:col>
      <xdr:colOff>50800</xdr:colOff>
      <xdr:row>79</xdr:row>
      <xdr:rowOff>43875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585451"/>
          <a:ext cx="889000" cy="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43875</xdr:rowOff>
    </xdr:from>
    <xdr:to>
      <xdr:col>76</xdr:col>
      <xdr:colOff>114300</xdr:colOff>
      <xdr:row>79</xdr:row>
      <xdr:rowOff>44447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58842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44433</xdr:rowOff>
    </xdr:from>
    <xdr:to>
      <xdr:col>71</xdr:col>
      <xdr:colOff>177800</xdr:colOff>
      <xdr:row>79</xdr:row>
      <xdr:rowOff>44447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88983"/>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165094</xdr:rowOff>
    </xdr:from>
    <xdr:to>
      <xdr:col>85</xdr:col>
      <xdr:colOff>177800</xdr:colOff>
      <xdr:row>79</xdr:row>
      <xdr:rowOff>95244</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110975</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84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161551</xdr:rowOff>
    </xdr:from>
    <xdr:to>
      <xdr:col>81</xdr:col>
      <xdr:colOff>101600</xdr:colOff>
      <xdr:row>79</xdr:row>
      <xdr:rowOff>91701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82828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2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164525</xdr:rowOff>
    </xdr:from>
    <xdr:to>
      <xdr:col>76</xdr:col>
      <xdr:colOff>165100</xdr:colOff>
      <xdr:row>79</xdr:row>
      <xdr:rowOff>94675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85802</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3630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165097</xdr:rowOff>
    </xdr:from>
    <xdr:to>
      <xdr:col>72</xdr:col>
      <xdr:colOff>38100</xdr:colOff>
      <xdr:row>79</xdr:row>
      <xdr:rowOff>95247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86374</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165083</xdr:rowOff>
    </xdr:from>
    <xdr:to>
      <xdr:col>67</xdr:col>
      <xdr:colOff>101600</xdr:colOff>
      <xdr:row>79</xdr:row>
      <xdr:rowOff>95233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86360</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57333" y="136309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25109</xdr:rowOff>
    </xdr:from>
    <xdr:to>
      <xdr:col>85</xdr:col>
      <xdr:colOff>127000</xdr:colOff>
      <xdr:row>96</xdr:row>
      <xdr:rowOff>107438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5969959"/>
          <a:ext cx="838200" cy="59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25109</xdr:rowOff>
    </xdr:from>
    <xdr:to>
      <xdr:col>81</xdr:col>
      <xdr:colOff>50800</xdr:colOff>
      <xdr:row>96</xdr:row>
      <xdr:rowOff>156676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5969959"/>
          <a:ext cx="889000" cy="6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156676</xdr:rowOff>
    </xdr:from>
    <xdr:to>
      <xdr:col>76</xdr:col>
      <xdr:colOff>114300</xdr:colOff>
      <xdr:row>97</xdr:row>
      <xdr:rowOff>16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615876"/>
          <a:ext cx="8890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43800</xdr:rowOff>
    </xdr:from>
    <xdr:to>
      <xdr:col>71</xdr:col>
      <xdr:colOff>177800</xdr:colOff>
      <xdr:row>97</xdr:row>
      <xdr:rowOff>16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331550"/>
          <a:ext cx="889000" cy="29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56638</xdr:rowOff>
    </xdr:from>
    <xdr:to>
      <xdr:col>85</xdr:col>
      <xdr:colOff>177800</xdr:colOff>
      <xdr:row>96</xdr:row>
      <xdr:rowOff>158238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5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79515</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36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145759</xdr:rowOff>
    </xdr:from>
    <xdr:to>
      <xdr:col>81</xdr:col>
      <xdr:colOff>101600</xdr:colOff>
      <xdr:row>93</xdr:row>
      <xdr:rowOff>75909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591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92436</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569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105876</xdr:rowOff>
    </xdr:from>
    <xdr:to>
      <xdr:col>76</xdr:col>
      <xdr:colOff>165100</xdr:colOff>
      <xdr:row>97</xdr:row>
      <xdr:rowOff>36026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56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52553</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120666</xdr:rowOff>
    </xdr:from>
    <xdr:to>
      <xdr:col>72</xdr:col>
      <xdr:colOff>38100</xdr:colOff>
      <xdr:row>97</xdr:row>
      <xdr:rowOff>50816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57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67343</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5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164450</xdr:rowOff>
    </xdr:from>
    <xdr:to>
      <xdr:col>67</xdr:col>
      <xdr:colOff>101600</xdr:colOff>
      <xdr:row>95</xdr:row>
      <xdr:rowOff>94600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2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111127</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05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商工費については、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新日本海地域交流センターの大規模改修工事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の完了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臨時財政対策債の繰上償還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の完了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により大幅な</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それ以外の経費については、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物価高騰の影響により微増となったが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概ね類似団体平均となっており、引き続き、安定した財政運営に努めるものとする。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実質単年度収支がマイナスを示しており単年での収支において、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財源が乏しい状況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普通交付税の動向が実質単年度収支額に大きく影響しており、今後も一般財源の確保が厳しいと予想される。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今後は、各種基金を活用した財政運営が必須な状況にあることから、行財政改革を進め、事務事業の峻別により一層の歳出抑制に努めるものとする。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は、引き続き、全会計において赤字比率はないが、一般会計からの繰入金による財政運営を行っている状況にあり、今後も繰入金が最小限となるよう、自主財源の確保と経費の圧縮を図り、健全な財政運営を図るよう促していくものとす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なお、風力発電事業特別会計、簡易水道事業特別会計、下水道事業特別会計、においては法適用移行による基金会計廃止に伴い取り崩したため大幅な増額となった。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実質公債費比率は、３ヶ年平均で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．５％となっており、前年度より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まで実施してきた公債費負担適正化計画における公債費の平準化、減債基金を活用した起債繰上償還の実施などにより、地方債償還額は減少してきているが、新たに実施した新日本海地域交流センター大規模改修事業などの償還が令和５年度から開始さ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ことから、真に必要な事業、緊急を要する事業を峻別し、投資的事業の抑制と新規地方債発行額の抑制に努めるものとする。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これまでの新規地方債発行額の抑制や、充当可能基金の増加などにより、将来負担比率は年々減少し、比率が算定されない状況となっている。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今後においては、新日本海地域交流センター大規模改修事業などの大型事業の実施による地方債償還額の増加や、老朽化した公共施設の維持・改修経費の増加が予測され、更には、普通交付税の大幅な増加は見込めないため、財政運営においては基金充当が必須な状況にあることから、将来負担比率の分子の増加と分母の減少により、比率の発生が予見さ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このことから、新規発行地方債の抑制と、一層の歳出縮減を図り、安定した財政運営に努めるものとする。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北海道苫前町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決算剰余金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万円を基金に積み立てたものの、地域交通の確保と地方バス路線の維持を図るべく、特定目的基金である、国鉄羽幌線代替輸送確保基金を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2,806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万円取崩したものの、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万円を積み立てたことにより基金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全体では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更なる基金の使途の明確化を図るため、今後は財政調整基金を取崩し、減債基金及び活用目的に即した特定目的基金への積み替えの実施を行うものとする。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・公共施設等整備基金：公共施設などの新規整備及び老朽化した施設の維持・改修の円滑化を目途としたもの。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・国鉄羽幌線代替輸送確保基金：国鉄羽幌線の廃止に伴い、地域交通の確保と地方バス路線の維持を目途としたもの。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・地域福祉基金：在宅福祉の普及と向上、健康及び生きがいづくりの推進のため、民間団体が行う事業の支援を目途としたもの。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・まちおこし基金：本町の活性化と、まちおこしに資する事業全般の活用を目途としたもの。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・ふるさと基金：ふるさと苫前町を応援するため寄附された寄附金を基に、寄附者の目的に即した事業活用を目途としたもの。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近年庁舎の改修に向け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国鉄羽幌線代替輸送確保基金については、生活路線バス維持経費助成として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万円、通学定期の運賃助成、バス関連施設の管理保守費用として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万円を取崩したことにより、減少したものである。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まちおこし基金については、指定寄付金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万円の積み立てを行った。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ふるさと基金については、公民館図書室の図書整備のため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万円を取崩したが、ふるさと納税寄附金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万円を積立てたことにより微増となった。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自主財源の確保が乏しく、また、大きく依存している地方交付税も大幅な増額は見込めないことから、安定的な財政運営を図っていくためには、徹底した事務事業の見直しと、歳出の抑制に努める必要性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真に必要となる事業、緊急を要する事業、また、老朽化が著しい公共施設などの維持・改修については、限られた財源の中においても実施する必要性があることから、将来を見据えた上で、今後も各基金の使途に即した活用を図っ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年度決算に基づく剰余金の処分により、増加したものである。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の減少と町内産業の低迷・停滞による町税の伸び悩み、地方交付税の減少など歳入の確保が厳しい状況にある中、少子高齢化に伴う社会保障費の増加や、近年、多発している自然災害に要する費用など、安定した財政運営を図るためには、保有している基金の活用は必要不可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策定した「公共施設等総合管理計画」においては、老朽化した公共施設などの維持・改修は喫緊の課題とされており、更には、将来を見据えた上で、新規地方債発行額の抑制を図る必要性があることから、目的に即した積み替えなどを行い、有効的な活用を図っ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過去の大型事業において発行した地方債の繰上償還に向け、計画的に毎年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万円の予算積立て、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万円の増となっている。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今後においても引き続き、将来の繰上償還などの財源確保に向け、計画的に予算積立を実施していくものとする。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4824998</v>
      </c>
      <c r="BO4" s="436"/>
      <c r="BP4" s="436"/>
      <c r="BQ4" s="436"/>
      <c r="BR4" s="436"/>
      <c r="BS4" s="436"/>
      <c r="BT4" s="436"/>
      <c r="BU4" s="437"/>
      <c r="BV4" s="435">
        <v>6513950</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0.6</v>
      </c>
      <c r="CU4" s="576"/>
      <c r="CV4" s="576"/>
      <c r="CW4" s="576"/>
      <c r="CX4" s="576"/>
      <c r="CY4" s="576"/>
      <c r="CZ4" s="576"/>
      <c r="DA4" s="577"/>
      <c r="DB4" s="575">
        <v>4.4000000000000004</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4798541</v>
      </c>
      <c r="BO5" s="407"/>
      <c r="BP5" s="407"/>
      <c r="BQ5" s="407"/>
      <c r="BR5" s="407"/>
      <c r="BS5" s="407"/>
      <c r="BT5" s="407"/>
      <c r="BU5" s="408"/>
      <c r="BV5" s="406">
        <v>6387157</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82.6</v>
      </c>
      <c r="CU5" s="404"/>
      <c r="CV5" s="404"/>
      <c r="CW5" s="404"/>
      <c r="CX5" s="404"/>
      <c r="CY5" s="404"/>
      <c r="CZ5" s="404"/>
      <c r="DA5" s="405"/>
      <c r="DB5" s="403">
        <v>83.1</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26457</v>
      </c>
      <c r="BO6" s="407"/>
      <c r="BP6" s="407"/>
      <c r="BQ6" s="407"/>
      <c r="BR6" s="407"/>
      <c r="BS6" s="407"/>
      <c r="BT6" s="407"/>
      <c r="BU6" s="408"/>
      <c r="BV6" s="406">
        <v>126793</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82.6</v>
      </c>
      <c r="CU6" s="550"/>
      <c r="CV6" s="550"/>
      <c r="CW6" s="550"/>
      <c r="CX6" s="550"/>
      <c r="CY6" s="550"/>
      <c r="CZ6" s="550"/>
      <c r="DA6" s="551"/>
      <c r="DB6" s="549">
        <v>83.1</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10010</v>
      </c>
      <c r="BO7" s="407"/>
      <c r="BP7" s="407"/>
      <c r="BQ7" s="407"/>
      <c r="BR7" s="407"/>
      <c r="BS7" s="407"/>
      <c r="BT7" s="407"/>
      <c r="BU7" s="408"/>
      <c r="BV7" s="406">
        <v>1</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2929325</v>
      </c>
      <c r="CU7" s="407"/>
      <c r="CV7" s="407"/>
      <c r="CW7" s="407"/>
      <c r="CX7" s="407"/>
      <c r="CY7" s="407"/>
      <c r="CZ7" s="407"/>
      <c r="DA7" s="408"/>
      <c r="DB7" s="406">
        <v>2909939</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16447</v>
      </c>
      <c r="BO8" s="407"/>
      <c r="BP8" s="407"/>
      <c r="BQ8" s="407"/>
      <c r="BR8" s="407"/>
      <c r="BS8" s="407"/>
      <c r="BT8" s="407"/>
      <c r="BU8" s="408"/>
      <c r="BV8" s="406">
        <v>126792</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0.14000000000000001</v>
      </c>
      <c r="CU8" s="510"/>
      <c r="CV8" s="510"/>
      <c r="CW8" s="510"/>
      <c r="CX8" s="510"/>
      <c r="CY8" s="510"/>
      <c r="CZ8" s="510"/>
      <c r="DA8" s="511"/>
      <c r="DB8" s="509">
        <v>0.14000000000000001</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2936</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-110345</v>
      </c>
      <c r="BO9" s="407"/>
      <c r="BP9" s="407"/>
      <c r="BQ9" s="407"/>
      <c r="BR9" s="407"/>
      <c r="BS9" s="407"/>
      <c r="BT9" s="407"/>
      <c r="BU9" s="408"/>
      <c r="BV9" s="406">
        <v>-23273</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19.5</v>
      </c>
      <c r="CU9" s="404"/>
      <c r="CV9" s="404"/>
      <c r="CW9" s="404"/>
      <c r="CX9" s="404"/>
      <c r="CY9" s="404"/>
      <c r="CZ9" s="404"/>
      <c r="DA9" s="405"/>
      <c r="DB9" s="403">
        <v>26.2</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3265</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2040</v>
      </c>
      <c r="BO10" s="407"/>
      <c r="BP10" s="407"/>
      <c r="BQ10" s="407"/>
      <c r="BR10" s="407"/>
      <c r="BS10" s="407"/>
      <c r="BT10" s="407"/>
      <c r="BU10" s="408"/>
      <c r="BV10" s="406">
        <v>1825</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2747</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2678</v>
      </c>
      <c r="S13" s="494"/>
      <c r="T13" s="494"/>
      <c r="U13" s="494"/>
      <c r="V13" s="495"/>
      <c r="W13" s="496" t="s">
        <v>131</v>
      </c>
      <c r="X13" s="392"/>
      <c r="Y13" s="392"/>
      <c r="Z13" s="392"/>
      <c r="AA13" s="392"/>
      <c r="AB13" s="393"/>
      <c r="AC13" s="359">
        <v>571</v>
      </c>
      <c r="AD13" s="360"/>
      <c r="AE13" s="360"/>
      <c r="AF13" s="360"/>
      <c r="AG13" s="361"/>
      <c r="AH13" s="359">
        <v>647</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-108305</v>
      </c>
      <c r="BO13" s="407"/>
      <c r="BP13" s="407"/>
      <c r="BQ13" s="407"/>
      <c r="BR13" s="407"/>
      <c r="BS13" s="407"/>
      <c r="BT13" s="407"/>
      <c r="BU13" s="408"/>
      <c r="BV13" s="406">
        <v>-21448</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9.5</v>
      </c>
      <c r="CU13" s="404"/>
      <c r="CV13" s="404"/>
      <c r="CW13" s="404"/>
      <c r="CX13" s="404"/>
      <c r="CY13" s="404"/>
      <c r="CZ13" s="404"/>
      <c r="DA13" s="405"/>
      <c r="DB13" s="403">
        <v>8.5</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2839</v>
      </c>
      <c r="S14" s="494"/>
      <c r="T14" s="494"/>
      <c r="U14" s="494"/>
      <c r="V14" s="495"/>
      <c r="W14" s="497"/>
      <c r="X14" s="395"/>
      <c r="Y14" s="395"/>
      <c r="Z14" s="395"/>
      <c r="AA14" s="395"/>
      <c r="AB14" s="396"/>
      <c r="AC14" s="486">
        <v>37.200000000000003</v>
      </c>
      <c r="AD14" s="487"/>
      <c r="AE14" s="487"/>
      <c r="AF14" s="487"/>
      <c r="AG14" s="488"/>
      <c r="AH14" s="486">
        <v>39.4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2795</v>
      </c>
      <c r="S15" s="494"/>
      <c r="T15" s="494"/>
      <c r="U15" s="494"/>
      <c r="V15" s="495"/>
      <c r="W15" s="496" t="s">
        <v>137</v>
      </c>
      <c r="X15" s="392"/>
      <c r="Y15" s="392"/>
      <c r="Z15" s="392"/>
      <c r="AA15" s="392"/>
      <c r="AB15" s="393"/>
      <c r="AC15" s="359">
        <v>239</v>
      </c>
      <c r="AD15" s="360"/>
      <c r="AE15" s="360"/>
      <c r="AF15" s="360"/>
      <c r="AG15" s="361"/>
      <c r="AH15" s="359">
        <v>245</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436622</v>
      </c>
      <c r="BO15" s="436"/>
      <c r="BP15" s="436"/>
      <c r="BQ15" s="436"/>
      <c r="BR15" s="436"/>
      <c r="BS15" s="436"/>
      <c r="BT15" s="436"/>
      <c r="BU15" s="437"/>
      <c r="BV15" s="435">
        <v>382383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15.5</v>
      </c>
      <c r="AD16" s="487"/>
      <c r="AE16" s="487"/>
      <c r="AF16" s="487"/>
      <c r="AG16" s="488"/>
      <c r="AH16" s="486">
        <v>14.9</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2819008</v>
      </c>
      <c r="BO16" s="407"/>
      <c r="BP16" s="407"/>
      <c r="BQ16" s="407"/>
      <c r="BR16" s="407"/>
      <c r="BS16" s="407"/>
      <c r="BT16" s="407"/>
      <c r="BU16" s="408"/>
      <c r="BV16" s="406">
        <v>2793738</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727</v>
      </c>
      <c r="AD17" s="360"/>
      <c r="AE17" s="360"/>
      <c r="AF17" s="360"/>
      <c r="AG17" s="361"/>
      <c r="AH17" s="359">
        <v>751</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536568</v>
      </c>
      <c r="BO17" s="407"/>
      <c r="BP17" s="407"/>
      <c r="BQ17" s="407"/>
      <c r="BR17" s="407"/>
      <c r="BS17" s="407"/>
      <c r="BT17" s="407"/>
      <c r="BU17" s="408"/>
      <c r="BV17" s="406">
        <v>467367</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454.6</v>
      </c>
      <c r="M18" s="459"/>
      <c r="N18" s="459"/>
      <c r="O18" s="459"/>
      <c r="P18" s="459"/>
      <c r="Q18" s="459"/>
      <c r="R18" s="460"/>
      <c r="S18" s="460"/>
      <c r="T18" s="460"/>
      <c r="U18" s="460"/>
      <c r="V18" s="461"/>
      <c r="W18" s="477"/>
      <c r="X18" s="478"/>
      <c r="Y18" s="478"/>
      <c r="Z18" s="478"/>
      <c r="AA18" s="478"/>
      <c r="AB18" s="502"/>
      <c r="AC18" s="376">
        <v>47.3</v>
      </c>
      <c r="AD18" s="377"/>
      <c r="AE18" s="377"/>
      <c r="AF18" s="377"/>
      <c r="AG18" s="462"/>
      <c r="AH18" s="376">
        <v>45.7</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2436044</v>
      </c>
      <c r="BO18" s="407"/>
      <c r="BP18" s="407"/>
      <c r="BQ18" s="407"/>
      <c r="BR18" s="407"/>
      <c r="BS18" s="407"/>
      <c r="BT18" s="407"/>
      <c r="BU18" s="408"/>
      <c r="BV18" s="406">
        <v>2412645</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3313033</v>
      </c>
      <c r="BO19" s="407"/>
      <c r="BP19" s="407"/>
      <c r="BQ19" s="407"/>
      <c r="BR19" s="407"/>
      <c r="BS19" s="407"/>
      <c r="BT19" s="407"/>
      <c r="BU19" s="408"/>
      <c r="BV19" s="406">
        <v>3411942</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1347</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4946788</v>
      </c>
      <c r="BO22" s="436"/>
      <c r="BP22" s="436"/>
      <c r="BQ22" s="436"/>
      <c r="BR22" s="436"/>
      <c r="BS22" s="436"/>
      <c r="BT22" s="436"/>
      <c r="BU22" s="437"/>
      <c r="BV22" s="435">
        <v>5159399</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4244377</v>
      </c>
      <c r="BO23" s="407"/>
      <c r="BP23" s="407"/>
      <c r="BQ23" s="407"/>
      <c r="BR23" s="407"/>
      <c r="BS23" s="407"/>
      <c r="BT23" s="407"/>
      <c r="BU23" s="408"/>
      <c r="BV23" s="406">
        <v>4430439</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7140</v>
      </c>
      <c r="R24" s="360"/>
      <c r="S24" s="360"/>
      <c r="T24" s="360"/>
      <c r="U24" s="360"/>
      <c r="V24" s="361"/>
      <c r="W24" s="449"/>
      <c r="X24" s="386"/>
      <c r="Y24" s="387"/>
      <c r="Z24" s="362" t="s">
        <v>162</v>
      </c>
      <c r="AA24" s="363"/>
      <c r="AB24" s="363"/>
      <c r="AC24" s="363"/>
      <c r="AD24" s="363"/>
      <c r="AE24" s="363"/>
      <c r="AF24" s="363"/>
      <c r="AG24" s="364"/>
      <c r="AH24" s="359">
        <v>60</v>
      </c>
      <c r="AI24" s="360"/>
      <c r="AJ24" s="360"/>
      <c r="AK24" s="360"/>
      <c r="AL24" s="361"/>
      <c r="AM24" s="359">
        <v>189000</v>
      </c>
      <c r="AN24" s="360"/>
      <c r="AO24" s="360"/>
      <c r="AP24" s="360"/>
      <c r="AQ24" s="360"/>
      <c r="AR24" s="361"/>
      <c r="AS24" s="359">
        <v>3150</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4758147</v>
      </c>
      <c r="BO24" s="407"/>
      <c r="BP24" s="407"/>
      <c r="BQ24" s="407"/>
      <c r="BR24" s="407"/>
      <c r="BS24" s="407"/>
      <c r="BT24" s="407"/>
      <c r="BU24" s="408"/>
      <c r="BV24" s="406">
        <v>4943207</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6120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441560</v>
      </c>
      <c r="BO25" s="436"/>
      <c r="BP25" s="436"/>
      <c r="BQ25" s="436"/>
      <c r="BR25" s="436"/>
      <c r="BS25" s="436"/>
      <c r="BT25" s="436"/>
      <c r="BU25" s="437"/>
      <c r="BV25" s="435">
        <v>488073</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5640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2600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2200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2297490</v>
      </c>
      <c r="BO28" s="436"/>
      <c r="BP28" s="436"/>
      <c r="BQ28" s="436"/>
      <c r="BR28" s="436"/>
      <c r="BS28" s="436"/>
      <c r="BT28" s="436"/>
      <c r="BU28" s="437"/>
      <c r="BV28" s="435">
        <v>2185447</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6</v>
      </c>
      <c r="M29" s="360"/>
      <c r="N29" s="360"/>
      <c r="O29" s="360"/>
      <c r="P29" s="361"/>
      <c r="Q29" s="359">
        <v>1900</v>
      </c>
      <c r="R29" s="360"/>
      <c r="S29" s="360"/>
      <c r="T29" s="360"/>
      <c r="U29" s="360"/>
      <c r="V29" s="361"/>
      <c r="W29" s="450"/>
      <c r="X29" s="451"/>
      <c r="Y29" s="452"/>
      <c r="Z29" s="362" t="s">
        <v>177</v>
      </c>
      <c r="AA29" s="363"/>
      <c r="AB29" s="363"/>
      <c r="AC29" s="363"/>
      <c r="AD29" s="363"/>
      <c r="AE29" s="363"/>
      <c r="AF29" s="363"/>
      <c r="AG29" s="364"/>
      <c r="AH29" s="359">
        <v>60</v>
      </c>
      <c r="AI29" s="360"/>
      <c r="AJ29" s="360"/>
      <c r="AK29" s="360"/>
      <c r="AL29" s="361"/>
      <c r="AM29" s="359">
        <v>189000</v>
      </c>
      <c r="AN29" s="360"/>
      <c r="AO29" s="360"/>
      <c r="AP29" s="360"/>
      <c r="AQ29" s="360"/>
      <c r="AR29" s="361"/>
      <c r="AS29" s="359">
        <v>3150</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62151</v>
      </c>
      <c r="BO29" s="407"/>
      <c r="BP29" s="407"/>
      <c r="BQ29" s="407"/>
      <c r="BR29" s="407"/>
      <c r="BS29" s="407"/>
      <c r="BT29" s="407"/>
      <c r="BU29" s="408"/>
      <c r="BV29" s="406">
        <v>57110</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95.1</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837432</v>
      </c>
      <c r="BO30" s="441"/>
      <c r="BP30" s="441"/>
      <c r="BQ30" s="441"/>
      <c r="BR30" s="441"/>
      <c r="BS30" s="441"/>
      <c r="BT30" s="441"/>
      <c r="BU30" s="442"/>
      <c r="BV30" s="440">
        <v>786443</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5</v>
      </c>
      <c r="BF34" s="354"/>
      <c r="BG34" s="355" t="str">
        <f>IF('各会計、関係団体の財政状況及び健全化判断比率'!B31="","",'各会計、関係団体の財政状況及び健全化判断比率'!B31)</f>
        <v>簡易水道事業特別会計</v>
      </c>
      <c r="BH34" s="355"/>
      <c r="BI34" s="355"/>
      <c r="BJ34" s="355"/>
      <c r="BK34" s="355"/>
      <c r="BL34" s="355"/>
      <c r="BM34" s="355"/>
      <c r="BN34" s="355"/>
      <c r="BO34" s="355"/>
      <c r="BP34" s="355"/>
      <c r="BQ34" s="355"/>
      <c r="BR34" s="355"/>
      <c r="BS34" s="355"/>
      <c r="BT34" s="355"/>
      <c r="BU34" s="355"/>
      <c r="BV34" s="175"/>
      <c r="BW34" s="354" t="str">
        <f>IF(BY34="","",MAX(C34:D43,U34:V43,AM34:AN43,BE34:BF43)+1)</f>
        <v/>
      </c>
      <c r="BX34" s="354"/>
      <c r="BY34" s="355" t="str">
        <f>IF('各会計、関係団体の財政状況及び健全化判断比率'!B68="","",'各会計、関係団体の財政状況及び健全化判断比率'!B68)</f>
        <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6</v>
      </c>
      <c r="BF35" s="354"/>
      <c r="BG35" s="355" t="str">
        <f>IF('各会計、関係団体の財政状況及び健全化判断比率'!B32="","",'各会計、関係団体の財政状況及び健全化判断比率'!B32)</f>
        <v>下水道事業特別会計</v>
      </c>
      <c r="BH35" s="355"/>
      <c r="BI35" s="355"/>
      <c r="BJ35" s="355"/>
      <c r="BK35" s="355"/>
      <c r="BL35" s="355"/>
      <c r="BM35" s="355"/>
      <c r="BN35" s="355"/>
      <c r="BO35" s="355"/>
      <c r="BP35" s="355"/>
      <c r="BQ35" s="355"/>
      <c r="BR35" s="355"/>
      <c r="BS35" s="355"/>
      <c r="BT35" s="355"/>
      <c r="BU35" s="355"/>
      <c r="BV35" s="175"/>
      <c r="BW35" s="354" t="str">
        <f t="shared" ref="BW35:BW43" si="2">IF(BY35="","",BW34+1)</f>
        <v/>
      </c>
      <c r="BX35" s="354"/>
      <c r="BY35" s="355" t="str">
        <f>IF('各会計、関係団体の財政状況及び健全化判断比率'!B69="","",'各会計、関係団体の財政状況及び健全化判断比率'!B69)</f>
        <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7</v>
      </c>
      <c r="BF36" s="354"/>
      <c r="BG36" s="355" t="str">
        <f>IF('各会計、関係団体の財政状況及び健全化判断比率'!B33="","",'各会計、関係団体の財政状況及び健全化判断比率'!B33)</f>
        <v>風力発電事業特別会計</v>
      </c>
      <c r="BH36" s="355"/>
      <c r="BI36" s="355"/>
      <c r="BJ36" s="355"/>
      <c r="BK36" s="355"/>
      <c r="BL36" s="355"/>
      <c r="BM36" s="355"/>
      <c r="BN36" s="355"/>
      <c r="BO36" s="355"/>
      <c r="BP36" s="355"/>
      <c r="BQ36" s="355"/>
      <c r="BR36" s="355"/>
      <c r="BS36" s="355"/>
      <c r="BT36" s="355"/>
      <c r="BU36" s="355"/>
      <c r="BV36" s="175"/>
      <c r="BW36" s="354" t="str">
        <f t="shared" si="2"/>
        <v/>
      </c>
      <c r="BX36" s="354"/>
      <c r="BY36" s="355" t="str">
        <f>IF('各会計、関係団体の財政状況及び健全化判断比率'!B70="","",'各会計、関係団体の財政状況及び健全化判断比率'!B70)</f>
        <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t="str">
        <f t="shared" si="2"/>
        <v/>
      </c>
      <c r="BX37" s="354"/>
      <c r="BY37" s="355" t="str">
        <f>IF('各会計、関係団体の財政状況及び健全化判断比率'!B71="","",'各会計、関係団体の財政状況及び健全化判断比率'!B71)</f>
        <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tf7YbzUK7vK/aeNwDynoY2jOOVUQosy168CJZGXLM7ylR4/HHiQ83ArFrIz2ckZdZ9vnvAoWJZ3yMaYtmlfivQ==" saltValue="Y6bVw9wdzvvuNC1i/5yFo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205</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206</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207</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208</v>
      </c>
      <c r="S4" s="667"/>
      <c r="T4" s="667"/>
      <c r="U4" s="667"/>
      <c r="V4" s="667"/>
      <c r="W4" s="667"/>
      <c r="X4" s="667"/>
      <c r="Y4" s="668"/>
      <c r="Z4" s="666" t="s">
        <v>209</v>
      </c>
      <c r="AA4" s="667"/>
      <c r="AB4" s="667"/>
      <c r="AC4" s="668"/>
      <c r="AD4" s="666" t="s">
        <v>210</v>
      </c>
      <c r="AE4" s="667"/>
      <c r="AF4" s="667"/>
      <c r="AG4" s="667"/>
      <c r="AH4" s="667"/>
      <c r="AI4" s="667"/>
      <c r="AJ4" s="667"/>
      <c r="AK4" s="668"/>
      <c r="AL4" s="666" t="s">
        <v>209</v>
      </c>
      <c r="AM4" s="667"/>
      <c r="AN4" s="667"/>
      <c r="AO4" s="668"/>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6" t="s">
        <v>214</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215</v>
      </c>
      <c r="C5" s="664"/>
      <c r="D5" s="664"/>
      <c r="E5" s="664"/>
      <c r="F5" s="664"/>
      <c r="G5" s="664"/>
      <c r="H5" s="664"/>
      <c r="I5" s="664"/>
      <c r="J5" s="664"/>
      <c r="K5" s="664"/>
      <c r="L5" s="664"/>
      <c r="M5" s="664"/>
      <c r="N5" s="664"/>
      <c r="O5" s="664"/>
      <c r="P5" s="664"/>
      <c r="Q5" s="665"/>
      <c r="R5" s="660">
        <v>401377</v>
      </c>
      <c r="S5" s="661"/>
      <c r="T5" s="661"/>
      <c r="U5" s="661"/>
      <c r="V5" s="661"/>
      <c r="W5" s="661"/>
      <c r="X5" s="661"/>
      <c r="Y5" s="689"/>
      <c r="Z5" s="702">
        <v>8.3000000000000007</v>
      </c>
      <c r="AA5" s="702"/>
      <c r="AB5" s="702"/>
      <c r="AC5" s="702"/>
      <c r="AD5" s="703">
        <v>401377</v>
      </c>
      <c r="AE5" s="703"/>
      <c r="AF5" s="703"/>
      <c r="AG5" s="703"/>
      <c r="AH5" s="703"/>
      <c r="AI5" s="703"/>
      <c r="AJ5" s="703"/>
      <c r="AK5" s="703"/>
      <c r="AL5" s="690">
        <v>13.6</v>
      </c>
      <c r="AM5" s="672"/>
      <c r="AN5" s="672"/>
      <c r="AO5" s="691"/>
      <c r="AP5" s="663" t="s">
        <v>216</v>
      </c>
      <c r="AQ5" s="664"/>
      <c r="AR5" s="664"/>
      <c r="AS5" s="664"/>
      <c r="AT5" s="664"/>
      <c r="AU5" s="664"/>
      <c r="AV5" s="664"/>
      <c r="AW5" s="664"/>
      <c r="AX5" s="664"/>
      <c r="AY5" s="664"/>
      <c r="AZ5" s="664"/>
      <c r="BA5" s="664"/>
      <c r="BB5" s="664"/>
      <c r="BC5" s="664"/>
      <c r="BD5" s="664"/>
      <c r="BE5" s="664"/>
      <c r="BF5" s="665"/>
      <c r="BG5" s="608">
        <v>396213</v>
      </c>
      <c r="BH5" s="609"/>
      <c r="BI5" s="609"/>
      <c r="BJ5" s="609"/>
      <c r="BK5" s="609"/>
      <c r="BL5" s="609"/>
      <c r="BM5" s="609"/>
      <c r="BN5" s="610"/>
      <c r="BO5" s="646">
        <v>98.7</v>
      </c>
      <c r="BP5" s="646"/>
      <c r="BQ5" s="646"/>
      <c r="BR5" s="646"/>
      <c r="BS5" s="647">
        <v>5777</v>
      </c>
      <c r="BT5" s="647"/>
      <c r="BU5" s="647"/>
      <c r="BV5" s="647"/>
      <c r="BW5" s="647"/>
      <c r="BX5" s="647"/>
      <c r="BY5" s="647"/>
      <c r="BZ5" s="647"/>
      <c r="CA5" s="647"/>
      <c r="CB5" s="682"/>
      <c r="CD5" s="666" t="s">
        <v>211</v>
      </c>
      <c r="CE5" s="667"/>
      <c r="CF5" s="667"/>
      <c r="CG5" s="667"/>
      <c r="CH5" s="667"/>
      <c r="CI5" s="667"/>
      <c r="CJ5" s="667"/>
      <c r="CK5" s="667"/>
      <c r="CL5" s="667"/>
      <c r="CM5" s="667"/>
      <c r="CN5" s="667"/>
      <c r="CO5" s="667"/>
      <c r="CP5" s="667"/>
      <c r="CQ5" s="668"/>
      <c r="CR5" s="666" t="s">
        <v>217</v>
      </c>
      <c r="CS5" s="667"/>
      <c r="CT5" s="667"/>
      <c r="CU5" s="667"/>
      <c r="CV5" s="667"/>
      <c r="CW5" s="667"/>
      <c r="CX5" s="667"/>
      <c r="CY5" s="668"/>
      <c r="CZ5" s="666" t="s">
        <v>209</v>
      </c>
      <c r="DA5" s="667"/>
      <c r="DB5" s="667"/>
      <c r="DC5" s="668"/>
      <c r="DD5" s="666" t="s">
        <v>218</v>
      </c>
      <c r="DE5" s="667"/>
      <c r="DF5" s="667"/>
      <c r="DG5" s="667"/>
      <c r="DH5" s="667"/>
      <c r="DI5" s="667"/>
      <c r="DJ5" s="667"/>
      <c r="DK5" s="667"/>
      <c r="DL5" s="667"/>
      <c r="DM5" s="667"/>
      <c r="DN5" s="667"/>
      <c r="DO5" s="667"/>
      <c r="DP5" s="668"/>
      <c r="DQ5" s="666" t="s">
        <v>219</v>
      </c>
      <c r="DR5" s="667"/>
      <c r="DS5" s="667"/>
      <c r="DT5" s="667"/>
      <c r="DU5" s="667"/>
      <c r="DV5" s="667"/>
      <c r="DW5" s="667"/>
      <c r="DX5" s="667"/>
      <c r="DY5" s="667"/>
      <c r="DZ5" s="667"/>
      <c r="EA5" s="667"/>
      <c r="EB5" s="667"/>
      <c r="EC5" s="668"/>
    </row>
    <row r="6" spans="2:143" ht="11.25" customHeight="1" x14ac:dyDescent="0.15">
      <c r="B6" s="605" t="s">
        <v>220</v>
      </c>
      <c r="C6" s="606"/>
      <c r="D6" s="606"/>
      <c r="E6" s="606"/>
      <c r="F6" s="606"/>
      <c r="G6" s="606"/>
      <c r="H6" s="606"/>
      <c r="I6" s="606"/>
      <c r="J6" s="606"/>
      <c r="K6" s="606"/>
      <c r="L6" s="606"/>
      <c r="M6" s="606"/>
      <c r="N6" s="606"/>
      <c r="O6" s="606"/>
      <c r="P6" s="606"/>
      <c r="Q6" s="607"/>
      <c r="R6" s="608">
        <v>70181</v>
      </c>
      <c r="S6" s="609"/>
      <c r="T6" s="609"/>
      <c r="U6" s="609"/>
      <c r="V6" s="609"/>
      <c r="W6" s="609"/>
      <c r="X6" s="609"/>
      <c r="Y6" s="610"/>
      <c r="Z6" s="646">
        <v>1.5</v>
      </c>
      <c r="AA6" s="646"/>
      <c r="AB6" s="646"/>
      <c r="AC6" s="646"/>
      <c r="AD6" s="647">
        <v>70181</v>
      </c>
      <c r="AE6" s="647"/>
      <c r="AF6" s="647"/>
      <c r="AG6" s="647"/>
      <c r="AH6" s="647"/>
      <c r="AI6" s="647"/>
      <c r="AJ6" s="647"/>
      <c r="AK6" s="647"/>
      <c r="AL6" s="611">
        <v>2.4</v>
      </c>
      <c r="AM6" s="612"/>
      <c r="AN6" s="612"/>
      <c r="AO6" s="648"/>
      <c r="AP6" s="605" t="s">
        <v>221</v>
      </c>
      <c r="AQ6" s="606"/>
      <c r="AR6" s="606"/>
      <c r="AS6" s="606"/>
      <c r="AT6" s="606"/>
      <c r="AU6" s="606"/>
      <c r="AV6" s="606"/>
      <c r="AW6" s="606"/>
      <c r="AX6" s="606"/>
      <c r="AY6" s="606"/>
      <c r="AZ6" s="606"/>
      <c r="BA6" s="606"/>
      <c r="BB6" s="606"/>
      <c r="BC6" s="606"/>
      <c r="BD6" s="606"/>
      <c r="BE6" s="606"/>
      <c r="BF6" s="607"/>
      <c r="BG6" s="608">
        <v>396213</v>
      </c>
      <c r="BH6" s="609"/>
      <c r="BI6" s="609"/>
      <c r="BJ6" s="609"/>
      <c r="BK6" s="609"/>
      <c r="BL6" s="609"/>
      <c r="BM6" s="609"/>
      <c r="BN6" s="610"/>
      <c r="BO6" s="646">
        <v>98.7</v>
      </c>
      <c r="BP6" s="646"/>
      <c r="BQ6" s="646"/>
      <c r="BR6" s="646"/>
      <c r="BS6" s="647">
        <v>5777</v>
      </c>
      <c r="BT6" s="647"/>
      <c r="BU6" s="647"/>
      <c r="BV6" s="647"/>
      <c r="BW6" s="647"/>
      <c r="BX6" s="647"/>
      <c r="BY6" s="647"/>
      <c r="BZ6" s="647"/>
      <c r="CA6" s="647"/>
      <c r="CB6" s="682"/>
      <c r="CD6" s="663" t="s">
        <v>222</v>
      </c>
      <c r="CE6" s="664"/>
      <c r="CF6" s="664"/>
      <c r="CG6" s="664"/>
      <c r="CH6" s="664"/>
      <c r="CI6" s="664"/>
      <c r="CJ6" s="664"/>
      <c r="CK6" s="664"/>
      <c r="CL6" s="664"/>
      <c r="CM6" s="664"/>
      <c r="CN6" s="664"/>
      <c r="CO6" s="664"/>
      <c r="CP6" s="664"/>
      <c r="CQ6" s="665"/>
      <c r="CR6" s="608">
        <v>46801</v>
      </c>
      <c r="CS6" s="609"/>
      <c r="CT6" s="609"/>
      <c r="CU6" s="609"/>
      <c r="CV6" s="609"/>
      <c r="CW6" s="609"/>
      <c r="CX6" s="609"/>
      <c r="CY6" s="610"/>
      <c r="CZ6" s="690">
        <v>1</v>
      </c>
      <c r="DA6" s="672"/>
      <c r="DB6" s="672"/>
      <c r="DC6" s="692"/>
      <c r="DD6" s="614" t="s">
        <v>122</v>
      </c>
      <c r="DE6" s="609"/>
      <c r="DF6" s="609"/>
      <c r="DG6" s="609"/>
      <c r="DH6" s="609"/>
      <c r="DI6" s="609"/>
      <c r="DJ6" s="609"/>
      <c r="DK6" s="609"/>
      <c r="DL6" s="609"/>
      <c r="DM6" s="609"/>
      <c r="DN6" s="609"/>
      <c r="DO6" s="609"/>
      <c r="DP6" s="610"/>
      <c r="DQ6" s="614">
        <v>46801</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123</v>
      </c>
      <c r="S7" s="609"/>
      <c r="T7" s="609"/>
      <c r="U7" s="609"/>
      <c r="V7" s="609"/>
      <c r="W7" s="609"/>
      <c r="X7" s="609"/>
      <c r="Y7" s="610"/>
      <c r="Z7" s="646">
        <v>0</v>
      </c>
      <c r="AA7" s="646"/>
      <c r="AB7" s="646"/>
      <c r="AC7" s="646"/>
      <c r="AD7" s="647">
        <v>123</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181944</v>
      </c>
      <c r="BH7" s="609"/>
      <c r="BI7" s="609"/>
      <c r="BJ7" s="609"/>
      <c r="BK7" s="609"/>
      <c r="BL7" s="609"/>
      <c r="BM7" s="609"/>
      <c r="BN7" s="610"/>
      <c r="BO7" s="646">
        <v>45.3</v>
      </c>
      <c r="BP7" s="646"/>
      <c r="BQ7" s="646"/>
      <c r="BR7" s="646"/>
      <c r="BS7" s="647">
        <v>5777</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565480</v>
      </c>
      <c r="CS7" s="609"/>
      <c r="CT7" s="609"/>
      <c r="CU7" s="609"/>
      <c r="CV7" s="609"/>
      <c r="CW7" s="609"/>
      <c r="CX7" s="609"/>
      <c r="CY7" s="610"/>
      <c r="CZ7" s="646">
        <v>11.8</v>
      </c>
      <c r="DA7" s="646"/>
      <c r="DB7" s="646"/>
      <c r="DC7" s="646"/>
      <c r="DD7" s="614">
        <v>5094</v>
      </c>
      <c r="DE7" s="609"/>
      <c r="DF7" s="609"/>
      <c r="DG7" s="609"/>
      <c r="DH7" s="609"/>
      <c r="DI7" s="609"/>
      <c r="DJ7" s="609"/>
      <c r="DK7" s="609"/>
      <c r="DL7" s="609"/>
      <c r="DM7" s="609"/>
      <c r="DN7" s="609"/>
      <c r="DO7" s="609"/>
      <c r="DP7" s="610"/>
      <c r="DQ7" s="614">
        <v>462811</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1148</v>
      </c>
      <c r="S8" s="609"/>
      <c r="T8" s="609"/>
      <c r="U8" s="609"/>
      <c r="V8" s="609"/>
      <c r="W8" s="609"/>
      <c r="X8" s="609"/>
      <c r="Y8" s="610"/>
      <c r="Z8" s="646">
        <v>0</v>
      </c>
      <c r="AA8" s="646"/>
      <c r="AB8" s="646"/>
      <c r="AC8" s="646"/>
      <c r="AD8" s="647">
        <v>1148</v>
      </c>
      <c r="AE8" s="647"/>
      <c r="AF8" s="647"/>
      <c r="AG8" s="647"/>
      <c r="AH8" s="647"/>
      <c r="AI8" s="647"/>
      <c r="AJ8" s="647"/>
      <c r="AK8" s="647"/>
      <c r="AL8" s="611">
        <v>0</v>
      </c>
      <c r="AM8" s="612"/>
      <c r="AN8" s="612"/>
      <c r="AO8" s="648"/>
      <c r="AP8" s="605" t="s">
        <v>227</v>
      </c>
      <c r="AQ8" s="606"/>
      <c r="AR8" s="606"/>
      <c r="AS8" s="606"/>
      <c r="AT8" s="606"/>
      <c r="AU8" s="606"/>
      <c r="AV8" s="606"/>
      <c r="AW8" s="606"/>
      <c r="AX8" s="606"/>
      <c r="AY8" s="606"/>
      <c r="AZ8" s="606"/>
      <c r="BA8" s="606"/>
      <c r="BB8" s="606"/>
      <c r="BC8" s="606"/>
      <c r="BD8" s="606"/>
      <c r="BE8" s="606"/>
      <c r="BF8" s="607"/>
      <c r="BG8" s="608">
        <v>4900</v>
      </c>
      <c r="BH8" s="609"/>
      <c r="BI8" s="609"/>
      <c r="BJ8" s="609"/>
      <c r="BK8" s="609"/>
      <c r="BL8" s="609"/>
      <c r="BM8" s="609"/>
      <c r="BN8" s="610"/>
      <c r="BO8" s="646">
        <v>1.2</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655972</v>
      </c>
      <c r="CS8" s="609"/>
      <c r="CT8" s="609"/>
      <c r="CU8" s="609"/>
      <c r="CV8" s="609"/>
      <c r="CW8" s="609"/>
      <c r="CX8" s="609"/>
      <c r="CY8" s="610"/>
      <c r="CZ8" s="646">
        <v>13.7</v>
      </c>
      <c r="DA8" s="646"/>
      <c r="DB8" s="646"/>
      <c r="DC8" s="646"/>
      <c r="DD8" s="614">
        <v>2827</v>
      </c>
      <c r="DE8" s="609"/>
      <c r="DF8" s="609"/>
      <c r="DG8" s="609"/>
      <c r="DH8" s="609"/>
      <c r="DI8" s="609"/>
      <c r="DJ8" s="609"/>
      <c r="DK8" s="609"/>
      <c r="DL8" s="609"/>
      <c r="DM8" s="609"/>
      <c r="DN8" s="609"/>
      <c r="DO8" s="609"/>
      <c r="DP8" s="610"/>
      <c r="DQ8" s="614">
        <v>400703</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1322</v>
      </c>
      <c r="S9" s="609"/>
      <c r="T9" s="609"/>
      <c r="U9" s="609"/>
      <c r="V9" s="609"/>
      <c r="W9" s="609"/>
      <c r="X9" s="609"/>
      <c r="Y9" s="610"/>
      <c r="Z9" s="646">
        <v>0</v>
      </c>
      <c r="AA9" s="646"/>
      <c r="AB9" s="646"/>
      <c r="AC9" s="646"/>
      <c r="AD9" s="647">
        <v>1322</v>
      </c>
      <c r="AE9" s="647"/>
      <c r="AF9" s="647"/>
      <c r="AG9" s="647"/>
      <c r="AH9" s="647"/>
      <c r="AI9" s="647"/>
      <c r="AJ9" s="647"/>
      <c r="AK9" s="647"/>
      <c r="AL9" s="611">
        <v>0</v>
      </c>
      <c r="AM9" s="612"/>
      <c r="AN9" s="612"/>
      <c r="AO9" s="648"/>
      <c r="AP9" s="605" t="s">
        <v>230</v>
      </c>
      <c r="AQ9" s="606"/>
      <c r="AR9" s="606"/>
      <c r="AS9" s="606"/>
      <c r="AT9" s="606"/>
      <c r="AU9" s="606"/>
      <c r="AV9" s="606"/>
      <c r="AW9" s="606"/>
      <c r="AX9" s="606"/>
      <c r="AY9" s="606"/>
      <c r="AZ9" s="606"/>
      <c r="BA9" s="606"/>
      <c r="BB9" s="606"/>
      <c r="BC9" s="606"/>
      <c r="BD9" s="606"/>
      <c r="BE9" s="606"/>
      <c r="BF9" s="607"/>
      <c r="BG9" s="608">
        <v>153590</v>
      </c>
      <c r="BH9" s="609"/>
      <c r="BI9" s="609"/>
      <c r="BJ9" s="609"/>
      <c r="BK9" s="609"/>
      <c r="BL9" s="609"/>
      <c r="BM9" s="609"/>
      <c r="BN9" s="610"/>
      <c r="BO9" s="646">
        <v>38.299999999999997</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589121</v>
      </c>
      <c r="CS9" s="609"/>
      <c r="CT9" s="609"/>
      <c r="CU9" s="609"/>
      <c r="CV9" s="609"/>
      <c r="CW9" s="609"/>
      <c r="CX9" s="609"/>
      <c r="CY9" s="610"/>
      <c r="CZ9" s="646">
        <v>12.3</v>
      </c>
      <c r="DA9" s="646"/>
      <c r="DB9" s="646"/>
      <c r="DC9" s="646"/>
      <c r="DD9" s="614">
        <v>4359</v>
      </c>
      <c r="DE9" s="609"/>
      <c r="DF9" s="609"/>
      <c r="DG9" s="609"/>
      <c r="DH9" s="609"/>
      <c r="DI9" s="609"/>
      <c r="DJ9" s="609"/>
      <c r="DK9" s="609"/>
      <c r="DL9" s="609"/>
      <c r="DM9" s="609"/>
      <c r="DN9" s="609"/>
      <c r="DO9" s="609"/>
      <c r="DP9" s="610"/>
      <c r="DQ9" s="614">
        <v>330509</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10683</v>
      </c>
      <c r="BH10" s="609"/>
      <c r="BI10" s="609"/>
      <c r="BJ10" s="609"/>
      <c r="BK10" s="609"/>
      <c r="BL10" s="609"/>
      <c r="BM10" s="609"/>
      <c r="BN10" s="610"/>
      <c r="BO10" s="646">
        <v>2.7</v>
      </c>
      <c r="BP10" s="646"/>
      <c r="BQ10" s="646"/>
      <c r="BR10" s="646"/>
      <c r="BS10" s="647">
        <v>2129</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5068</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5068</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77279</v>
      </c>
      <c r="S11" s="609"/>
      <c r="T11" s="609"/>
      <c r="U11" s="609"/>
      <c r="V11" s="609"/>
      <c r="W11" s="609"/>
      <c r="X11" s="609"/>
      <c r="Y11" s="610"/>
      <c r="Z11" s="611">
        <v>1.6</v>
      </c>
      <c r="AA11" s="612"/>
      <c r="AB11" s="612"/>
      <c r="AC11" s="613"/>
      <c r="AD11" s="614">
        <v>77279</v>
      </c>
      <c r="AE11" s="609"/>
      <c r="AF11" s="609"/>
      <c r="AG11" s="609"/>
      <c r="AH11" s="609"/>
      <c r="AI11" s="609"/>
      <c r="AJ11" s="609"/>
      <c r="AK11" s="610"/>
      <c r="AL11" s="611">
        <v>2.6</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12771</v>
      </c>
      <c r="BH11" s="609"/>
      <c r="BI11" s="609"/>
      <c r="BJ11" s="609"/>
      <c r="BK11" s="609"/>
      <c r="BL11" s="609"/>
      <c r="BM11" s="609"/>
      <c r="BN11" s="610"/>
      <c r="BO11" s="646">
        <v>3.2</v>
      </c>
      <c r="BP11" s="646"/>
      <c r="BQ11" s="646"/>
      <c r="BR11" s="646"/>
      <c r="BS11" s="647">
        <v>3648</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808844</v>
      </c>
      <c r="CS11" s="609"/>
      <c r="CT11" s="609"/>
      <c r="CU11" s="609"/>
      <c r="CV11" s="609"/>
      <c r="CW11" s="609"/>
      <c r="CX11" s="609"/>
      <c r="CY11" s="610"/>
      <c r="CZ11" s="646">
        <v>16.899999999999999</v>
      </c>
      <c r="DA11" s="646"/>
      <c r="DB11" s="646"/>
      <c r="DC11" s="646"/>
      <c r="DD11" s="614">
        <v>510128</v>
      </c>
      <c r="DE11" s="609"/>
      <c r="DF11" s="609"/>
      <c r="DG11" s="609"/>
      <c r="DH11" s="609"/>
      <c r="DI11" s="609"/>
      <c r="DJ11" s="609"/>
      <c r="DK11" s="609"/>
      <c r="DL11" s="609"/>
      <c r="DM11" s="609"/>
      <c r="DN11" s="609"/>
      <c r="DO11" s="609"/>
      <c r="DP11" s="610"/>
      <c r="DQ11" s="614">
        <v>190020</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180993</v>
      </c>
      <c r="BH12" s="609"/>
      <c r="BI12" s="609"/>
      <c r="BJ12" s="609"/>
      <c r="BK12" s="609"/>
      <c r="BL12" s="609"/>
      <c r="BM12" s="609"/>
      <c r="BN12" s="610"/>
      <c r="BO12" s="646">
        <v>45.1</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244145</v>
      </c>
      <c r="CS12" s="609"/>
      <c r="CT12" s="609"/>
      <c r="CU12" s="609"/>
      <c r="CV12" s="609"/>
      <c r="CW12" s="609"/>
      <c r="CX12" s="609"/>
      <c r="CY12" s="610"/>
      <c r="CZ12" s="646">
        <v>5.0999999999999996</v>
      </c>
      <c r="DA12" s="646"/>
      <c r="DB12" s="646"/>
      <c r="DC12" s="646"/>
      <c r="DD12" s="614">
        <v>45833</v>
      </c>
      <c r="DE12" s="609"/>
      <c r="DF12" s="609"/>
      <c r="DG12" s="609"/>
      <c r="DH12" s="609"/>
      <c r="DI12" s="609"/>
      <c r="DJ12" s="609"/>
      <c r="DK12" s="609"/>
      <c r="DL12" s="609"/>
      <c r="DM12" s="609"/>
      <c r="DN12" s="609"/>
      <c r="DO12" s="609"/>
      <c r="DP12" s="610"/>
      <c r="DQ12" s="614">
        <v>209277</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170181</v>
      </c>
      <c r="BH13" s="609"/>
      <c r="BI13" s="609"/>
      <c r="BJ13" s="609"/>
      <c r="BK13" s="609"/>
      <c r="BL13" s="609"/>
      <c r="BM13" s="609"/>
      <c r="BN13" s="610"/>
      <c r="BO13" s="646">
        <v>42.4</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658937</v>
      </c>
      <c r="CS13" s="609"/>
      <c r="CT13" s="609"/>
      <c r="CU13" s="609"/>
      <c r="CV13" s="609"/>
      <c r="CW13" s="609"/>
      <c r="CX13" s="609"/>
      <c r="CY13" s="610"/>
      <c r="CZ13" s="646">
        <v>13.7</v>
      </c>
      <c r="DA13" s="646"/>
      <c r="DB13" s="646"/>
      <c r="DC13" s="646"/>
      <c r="DD13" s="614">
        <v>172884</v>
      </c>
      <c r="DE13" s="609"/>
      <c r="DF13" s="609"/>
      <c r="DG13" s="609"/>
      <c r="DH13" s="609"/>
      <c r="DI13" s="609"/>
      <c r="DJ13" s="609"/>
      <c r="DK13" s="609"/>
      <c r="DL13" s="609"/>
      <c r="DM13" s="609"/>
      <c r="DN13" s="609"/>
      <c r="DO13" s="609"/>
      <c r="DP13" s="610"/>
      <c r="DQ13" s="614">
        <v>495693</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537</v>
      </c>
      <c r="S14" s="609"/>
      <c r="T14" s="609"/>
      <c r="U14" s="609"/>
      <c r="V14" s="609"/>
      <c r="W14" s="609"/>
      <c r="X14" s="609"/>
      <c r="Y14" s="610"/>
      <c r="Z14" s="646">
        <v>0</v>
      </c>
      <c r="AA14" s="646"/>
      <c r="AB14" s="646"/>
      <c r="AC14" s="646"/>
      <c r="AD14" s="647">
        <v>537</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10071</v>
      </c>
      <c r="BH14" s="609"/>
      <c r="BI14" s="609"/>
      <c r="BJ14" s="609"/>
      <c r="BK14" s="609"/>
      <c r="BL14" s="609"/>
      <c r="BM14" s="609"/>
      <c r="BN14" s="610"/>
      <c r="BO14" s="646">
        <v>2.5</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175320</v>
      </c>
      <c r="CS14" s="609"/>
      <c r="CT14" s="609"/>
      <c r="CU14" s="609"/>
      <c r="CV14" s="609"/>
      <c r="CW14" s="609"/>
      <c r="CX14" s="609"/>
      <c r="CY14" s="610"/>
      <c r="CZ14" s="646">
        <v>3.7</v>
      </c>
      <c r="DA14" s="646"/>
      <c r="DB14" s="646"/>
      <c r="DC14" s="646"/>
      <c r="DD14" s="614" t="s">
        <v>122</v>
      </c>
      <c r="DE14" s="609"/>
      <c r="DF14" s="609"/>
      <c r="DG14" s="609"/>
      <c r="DH14" s="609"/>
      <c r="DI14" s="609"/>
      <c r="DJ14" s="609"/>
      <c r="DK14" s="609"/>
      <c r="DL14" s="609"/>
      <c r="DM14" s="609"/>
      <c r="DN14" s="609"/>
      <c r="DO14" s="609"/>
      <c r="DP14" s="610"/>
      <c r="DQ14" s="614">
        <v>175320</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23205</v>
      </c>
      <c r="BH15" s="609"/>
      <c r="BI15" s="609"/>
      <c r="BJ15" s="609"/>
      <c r="BK15" s="609"/>
      <c r="BL15" s="609"/>
      <c r="BM15" s="609"/>
      <c r="BN15" s="610"/>
      <c r="BO15" s="646">
        <v>5.8</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397979</v>
      </c>
      <c r="CS15" s="609"/>
      <c r="CT15" s="609"/>
      <c r="CU15" s="609"/>
      <c r="CV15" s="609"/>
      <c r="CW15" s="609"/>
      <c r="CX15" s="609"/>
      <c r="CY15" s="610"/>
      <c r="CZ15" s="646">
        <v>8.3000000000000007</v>
      </c>
      <c r="DA15" s="646"/>
      <c r="DB15" s="646"/>
      <c r="DC15" s="646"/>
      <c r="DD15" s="614">
        <v>70380</v>
      </c>
      <c r="DE15" s="609"/>
      <c r="DF15" s="609"/>
      <c r="DG15" s="609"/>
      <c r="DH15" s="609"/>
      <c r="DI15" s="609"/>
      <c r="DJ15" s="609"/>
      <c r="DK15" s="609"/>
      <c r="DL15" s="609"/>
      <c r="DM15" s="609"/>
      <c r="DN15" s="609"/>
      <c r="DO15" s="609"/>
      <c r="DP15" s="610"/>
      <c r="DQ15" s="614">
        <v>325724</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6461</v>
      </c>
      <c r="S16" s="609"/>
      <c r="T16" s="609"/>
      <c r="U16" s="609"/>
      <c r="V16" s="609"/>
      <c r="W16" s="609"/>
      <c r="X16" s="609"/>
      <c r="Y16" s="610"/>
      <c r="Z16" s="646">
        <v>0.1</v>
      </c>
      <c r="AA16" s="646"/>
      <c r="AB16" s="646"/>
      <c r="AC16" s="646"/>
      <c r="AD16" s="647">
        <v>6461</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v>13</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v>13</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5673</v>
      </c>
      <c r="S17" s="609"/>
      <c r="T17" s="609"/>
      <c r="U17" s="609"/>
      <c r="V17" s="609"/>
      <c r="W17" s="609"/>
      <c r="X17" s="609"/>
      <c r="Y17" s="610"/>
      <c r="Z17" s="646">
        <v>0.1</v>
      </c>
      <c r="AA17" s="646"/>
      <c r="AB17" s="646"/>
      <c r="AC17" s="646"/>
      <c r="AD17" s="647">
        <v>5673</v>
      </c>
      <c r="AE17" s="647"/>
      <c r="AF17" s="647"/>
      <c r="AG17" s="647"/>
      <c r="AH17" s="647"/>
      <c r="AI17" s="647"/>
      <c r="AJ17" s="647"/>
      <c r="AK17" s="647"/>
      <c r="AL17" s="611">
        <v>0.2</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650861</v>
      </c>
      <c r="CS17" s="609"/>
      <c r="CT17" s="609"/>
      <c r="CU17" s="609"/>
      <c r="CV17" s="609"/>
      <c r="CW17" s="609"/>
      <c r="CX17" s="609"/>
      <c r="CY17" s="610"/>
      <c r="CZ17" s="646">
        <v>13.6</v>
      </c>
      <c r="DA17" s="646"/>
      <c r="DB17" s="646"/>
      <c r="DC17" s="646"/>
      <c r="DD17" s="614" t="s">
        <v>122</v>
      </c>
      <c r="DE17" s="609"/>
      <c r="DF17" s="609"/>
      <c r="DG17" s="609"/>
      <c r="DH17" s="609"/>
      <c r="DI17" s="609"/>
      <c r="DJ17" s="609"/>
      <c r="DK17" s="609"/>
      <c r="DL17" s="609"/>
      <c r="DM17" s="609"/>
      <c r="DN17" s="609"/>
      <c r="DO17" s="609"/>
      <c r="DP17" s="610"/>
      <c r="DQ17" s="614">
        <v>644637</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770</v>
      </c>
      <c r="S18" s="609"/>
      <c r="T18" s="609"/>
      <c r="U18" s="609"/>
      <c r="V18" s="609"/>
      <c r="W18" s="609"/>
      <c r="X18" s="609"/>
      <c r="Y18" s="610"/>
      <c r="Z18" s="646">
        <v>0</v>
      </c>
      <c r="AA18" s="646"/>
      <c r="AB18" s="646"/>
      <c r="AC18" s="646"/>
      <c r="AD18" s="647">
        <v>770</v>
      </c>
      <c r="AE18" s="647"/>
      <c r="AF18" s="647"/>
      <c r="AG18" s="647"/>
      <c r="AH18" s="647"/>
      <c r="AI18" s="647"/>
      <c r="AJ18" s="647"/>
      <c r="AK18" s="647"/>
      <c r="AL18" s="611">
        <v>0</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762</v>
      </c>
      <c r="S19" s="609"/>
      <c r="T19" s="609"/>
      <c r="U19" s="609"/>
      <c r="V19" s="609"/>
      <c r="W19" s="609"/>
      <c r="X19" s="609"/>
      <c r="Y19" s="610"/>
      <c r="Z19" s="646">
        <v>0</v>
      </c>
      <c r="AA19" s="646"/>
      <c r="AB19" s="646"/>
      <c r="AC19" s="646"/>
      <c r="AD19" s="647">
        <v>762</v>
      </c>
      <c r="AE19" s="647"/>
      <c r="AF19" s="647"/>
      <c r="AG19" s="647"/>
      <c r="AH19" s="647"/>
      <c r="AI19" s="647"/>
      <c r="AJ19" s="647"/>
      <c r="AK19" s="647"/>
      <c r="AL19" s="611">
        <v>0</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5164</v>
      </c>
      <c r="BH19" s="609"/>
      <c r="BI19" s="609"/>
      <c r="BJ19" s="609"/>
      <c r="BK19" s="609"/>
      <c r="BL19" s="609"/>
      <c r="BM19" s="609"/>
      <c r="BN19" s="610"/>
      <c r="BO19" s="646">
        <v>1.3</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262</v>
      </c>
      <c r="C20" s="684"/>
      <c r="D20" s="684"/>
      <c r="E20" s="684"/>
      <c r="F20" s="684"/>
      <c r="G20" s="684"/>
      <c r="H20" s="684"/>
      <c r="I20" s="684"/>
      <c r="J20" s="684"/>
      <c r="K20" s="684"/>
      <c r="L20" s="684"/>
      <c r="M20" s="684"/>
      <c r="N20" s="684"/>
      <c r="O20" s="684"/>
      <c r="P20" s="684"/>
      <c r="Q20" s="685"/>
      <c r="R20" s="608">
        <v>8</v>
      </c>
      <c r="S20" s="609"/>
      <c r="T20" s="609"/>
      <c r="U20" s="609"/>
      <c r="V20" s="609"/>
      <c r="W20" s="609"/>
      <c r="X20" s="609"/>
      <c r="Y20" s="610"/>
      <c r="Z20" s="646">
        <v>0</v>
      </c>
      <c r="AA20" s="646"/>
      <c r="AB20" s="646"/>
      <c r="AC20" s="646"/>
      <c r="AD20" s="647">
        <v>8</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5164</v>
      </c>
      <c r="BH20" s="609"/>
      <c r="BI20" s="609"/>
      <c r="BJ20" s="609"/>
      <c r="BK20" s="609"/>
      <c r="BL20" s="609"/>
      <c r="BM20" s="609"/>
      <c r="BN20" s="610"/>
      <c r="BO20" s="646">
        <v>1.3</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4798541</v>
      </c>
      <c r="CS20" s="609"/>
      <c r="CT20" s="609"/>
      <c r="CU20" s="609"/>
      <c r="CV20" s="609"/>
      <c r="CW20" s="609"/>
      <c r="CX20" s="609"/>
      <c r="CY20" s="610"/>
      <c r="CZ20" s="646">
        <v>100</v>
      </c>
      <c r="DA20" s="646"/>
      <c r="DB20" s="646"/>
      <c r="DC20" s="646"/>
      <c r="DD20" s="614">
        <v>811505</v>
      </c>
      <c r="DE20" s="609"/>
      <c r="DF20" s="609"/>
      <c r="DG20" s="609"/>
      <c r="DH20" s="609"/>
      <c r="DI20" s="609"/>
      <c r="DJ20" s="609"/>
      <c r="DK20" s="609"/>
      <c r="DL20" s="609"/>
      <c r="DM20" s="609"/>
      <c r="DN20" s="609"/>
      <c r="DO20" s="609"/>
      <c r="DP20" s="610"/>
      <c r="DQ20" s="614">
        <v>3286576</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2585785</v>
      </c>
      <c r="S21" s="609"/>
      <c r="T21" s="609"/>
      <c r="U21" s="609"/>
      <c r="V21" s="609"/>
      <c r="W21" s="609"/>
      <c r="X21" s="609"/>
      <c r="Y21" s="610"/>
      <c r="Z21" s="646">
        <v>53.6</v>
      </c>
      <c r="AA21" s="646"/>
      <c r="AB21" s="646"/>
      <c r="AC21" s="646"/>
      <c r="AD21" s="647">
        <v>2382386</v>
      </c>
      <c r="AE21" s="647"/>
      <c r="AF21" s="647"/>
      <c r="AG21" s="647"/>
      <c r="AH21" s="647"/>
      <c r="AI21" s="647"/>
      <c r="AJ21" s="647"/>
      <c r="AK21" s="647"/>
      <c r="AL21" s="611">
        <v>80.8</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5164</v>
      </c>
      <c r="BH21" s="609"/>
      <c r="BI21" s="609"/>
      <c r="BJ21" s="609"/>
      <c r="BK21" s="609"/>
      <c r="BL21" s="609"/>
      <c r="BM21" s="609"/>
      <c r="BN21" s="610"/>
      <c r="BO21" s="646">
        <v>1.3</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2382386</v>
      </c>
      <c r="S22" s="609"/>
      <c r="T22" s="609"/>
      <c r="U22" s="609"/>
      <c r="V22" s="609"/>
      <c r="W22" s="609"/>
      <c r="X22" s="609"/>
      <c r="Y22" s="610"/>
      <c r="Z22" s="646">
        <v>49.4</v>
      </c>
      <c r="AA22" s="646"/>
      <c r="AB22" s="646"/>
      <c r="AC22" s="646"/>
      <c r="AD22" s="647">
        <v>2382386</v>
      </c>
      <c r="AE22" s="647"/>
      <c r="AF22" s="647"/>
      <c r="AG22" s="647"/>
      <c r="AH22" s="647"/>
      <c r="AI22" s="647"/>
      <c r="AJ22" s="647"/>
      <c r="AK22" s="647"/>
      <c r="AL22" s="611">
        <v>80.8</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6" t="s">
        <v>269</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270</v>
      </c>
      <c r="C23" s="606"/>
      <c r="D23" s="606"/>
      <c r="E23" s="606"/>
      <c r="F23" s="606"/>
      <c r="G23" s="606"/>
      <c r="H23" s="606"/>
      <c r="I23" s="606"/>
      <c r="J23" s="606"/>
      <c r="K23" s="606"/>
      <c r="L23" s="606"/>
      <c r="M23" s="606"/>
      <c r="N23" s="606"/>
      <c r="O23" s="606"/>
      <c r="P23" s="606"/>
      <c r="Q23" s="607"/>
      <c r="R23" s="608">
        <v>203399</v>
      </c>
      <c r="S23" s="609"/>
      <c r="T23" s="609"/>
      <c r="U23" s="609"/>
      <c r="V23" s="609"/>
      <c r="W23" s="609"/>
      <c r="X23" s="609"/>
      <c r="Y23" s="610"/>
      <c r="Z23" s="646">
        <v>4.2</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6" t="s">
        <v>211</v>
      </c>
      <c r="CE23" s="667"/>
      <c r="CF23" s="667"/>
      <c r="CG23" s="667"/>
      <c r="CH23" s="667"/>
      <c r="CI23" s="667"/>
      <c r="CJ23" s="667"/>
      <c r="CK23" s="667"/>
      <c r="CL23" s="667"/>
      <c r="CM23" s="667"/>
      <c r="CN23" s="667"/>
      <c r="CO23" s="667"/>
      <c r="CP23" s="667"/>
      <c r="CQ23" s="668"/>
      <c r="CR23" s="666" t="s">
        <v>272</v>
      </c>
      <c r="CS23" s="667"/>
      <c r="CT23" s="667"/>
      <c r="CU23" s="667"/>
      <c r="CV23" s="667"/>
      <c r="CW23" s="667"/>
      <c r="CX23" s="667"/>
      <c r="CY23" s="668"/>
      <c r="CZ23" s="666" t="s">
        <v>273</v>
      </c>
      <c r="DA23" s="667"/>
      <c r="DB23" s="667"/>
      <c r="DC23" s="668"/>
      <c r="DD23" s="666" t="s">
        <v>274</v>
      </c>
      <c r="DE23" s="667"/>
      <c r="DF23" s="667"/>
      <c r="DG23" s="667"/>
      <c r="DH23" s="667"/>
      <c r="DI23" s="667"/>
      <c r="DJ23" s="667"/>
      <c r="DK23" s="668"/>
      <c r="DL23" s="698" t="s">
        <v>275</v>
      </c>
      <c r="DM23" s="699"/>
      <c r="DN23" s="699"/>
      <c r="DO23" s="699"/>
      <c r="DP23" s="699"/>
      <c r="DQ23" s="699"/>
      <c r="DR23" s="699"/>
      <c r="DS23" s="699"/>
      <c r="DT23" s="699"/>
      <c r="DU23" s="699"/>
      <c r="DV23" s="700"/>
      <c r="DW23" s="666" t="s">
        <v>276</v>
      </c>
      <c r="DX23" s="667"/>
      <c r="DY23" s="667"/>
      <c r="DZ23" s="667"/>
      <c r="EA23" s="667"/>
      <c r="EB23" s="667"/>
      <c r="EC23" s="668"/>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3" t="s">
        <v>279</v>
      </c>
      <c r="CE24" s="664"/>
      <c r="CF24" s="664"/>
      <c r="CG24" s="664"/>
      <c r="CH24" s="664"/>
      <c r="CI24" s="664"/>
      <c r="CJ24" s="664"/>
      <c r="CK24" s="664"/>
      <c r="CL24" s="664"/>
      <c r="CM24" s="664"/>
      <c r="CN24" s="664"/>
      <c r="CO24" s="664"/>
      <c r="CP24" s="664"/>
      <c r="CQ24" s="665"/>
      <c r="CR24" s="660">
        <v>1605089</v>
      </c>
      <c r="CS24" s="661"/>
      <c r="CT24" s="661"/>
      <c r="CU24" s="661"/>
      <c r="CV24" s="661"/>
      <c r="CW24" s="661"/>
      <c r="CX24" s="661"/>
      <c r="CY24" s="689"/>
      <c r="CZ24" s="690">
        <v>33.4</v>
      </c>
      <c r="DA24" s="672"/>
      <c r="DB24" s="672"/>
      <c r="DC24" s="692"/>
      <c r="DD24" s="688">
        <v>1364946</v>
      </c>
      <c r="DE24" s="661"/>
      <c r="DF24" s="661"/>
      <c r="DG24" s="661"/>
      <c r="DH24" s="661"/>
      <c r="DI24" s="661"/>
      <c r="DJ24" s="661"/>
      <c r="DK24" s="689"/>
      <c r="DL24" s="688">
        <v>1258259</v>
      </c>
      <c r="DM24" s="661"/>
      <c r="DN24" s="661"/>
      <c r="DO24" s="661"/>
      <c r="DP24" s="661"/>
      <c r="DQ24" s="661"/>
      <c r="DR24" s="661"/>
      <c r="DS24" s="661"/>
      <c r="DT24" s="661"/>
      <c r="DU24" s="661"/>
      <c r="DV24" s="689"/>
      <c r="DW24" s="690">
        <v>42.7</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3150656</v>
      </c>
      <c r="S25" s="609"/>
      <c r="T25" s="609"/>
      <c r="U25" s="609"/>
      <c r="V25" s="609"/>
      <c r="W25" s="609"/>
      <c r="X25" s="609"/>
      <c r="Y25" s="610"/>
      <c r="Z25" s="646">
        <v>65.3</v>
      </c>
      <c r="AA25" s="646"/>
      <c r="AB25" s="646"/>
      <c r="AC25" s="646"/>
      <c r="AD25" s="647">
        <v>2947257</v>
      </c>
      <c r="AE25" s="647"/>
      <c r="AF25" s="647"/>
      <c r="AG25" s="647"/>
      <c r="AH25" s="647"/>
      <c r="AI25" s="647"/>
      <c r="AJ25" s="647"/>
      <c r="AK25" s="647"/>
      <c r="AL25" s="611">
        <v>99.9</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624910</v>
      </c>
      <c r="CS25" s="621"/>
      <c r="CT25" s="621"/>
      <c r="CU25" s="621"/>
      <c r="CV25" s="621"/>
      <c r="CW25" s="621"/>
      <c r="CX25" s="621"/>
      <c r="CY25" s="622"/>
      <c r="CZ25" s="611">
        <v>13</v>
      </c>
      <c r="DA25" s="623"/>
      <c r="DB25" s="623"/>
      <c r="DC25" s="624"/>
      <c r="DD25" s="614">
        <v>578473</v>
      </c>
      <c r="DE25" s="621"/>
      <c r="DF25" s="621"/>
      <c r="DG25" s="621"/>
      <c r="DH25" s="621"/>
      <c r="DI25" s="621"/>
      <c r="DJ25" s="621"/>
      <c r="DK25" s="622"/>
      <c r="DL25" s="614">
        <v>526256</v>
      </c>
      <c r="DM25" s="621"/>
      <c r="DN25" s="621"/>
      <c r="DO25" s="621"/>
      <c r="DP25" s="621"/>
      <c r="DQ25" s="621"/>
      <c r="DR25" s="621"/>
      <c r="DS25" s="621"/>
      <c r="DT25" s="621"/>
      <c r="DU25" s="621"/>
      <c r="DV25" s="622"/>
      <c r="DW25" s="611">
        <v>17.8</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t="s">
        <v>122</v>
      </c>
      <c r="S26" s="609"/>
      <c r="T26" s="609"/>
      <c r="U26" s="609"/>
      <c r="V26" s="609"/>
      <c r="W26" s="609"/>
      <c r="X26" s="609"/>
      <c r="Y26" s="610"/>
      <c r="Z26" s="646" t="s">
        <v>122</v>
      </c>
      <c r="AA26" s="646"/>
      <c r="AB26" s="646"/>
      <c r="AC26" s="646"/>
      <c r="AD26" s="647" t="s">
        <v>122</v>
      </c>
      <c r="AE26" s="647"/>
      <c r="AF26" s="647"/>
      <c r="AG26" s="647"/>
      <c r="AH26" s="647"/>
      <c r="AI26" s="647"/>
      <c r="AJ26" s="647"/>
      <c r="AK26" s="647"/>
      <c r="AL26" s="611" t="s">
        <v>122</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350286</v>
      </c>
      <c r="CS26" s="609"/>
      <c r="CT26" s="609"/>
      <c r="CU26" s="609"/>
      <c r="CV26" s="609"/>
      <c r="CW26" s="609"/>
      <c r="CX26" s="609"/>
      <c r="CY26" s="610"/>
      <c r="CZ26" s="611">
        <v>7.3</v>
      </c>
      <c r="DA26" s="623"/>
      <c r="DB26" s="623"/>
      <c r="DC26" s="624"/>
      <c r="DD26" s="614">
        <v>308833</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10305</v>
      </c>
      <c r="S27" s="609"/>
      <c r="T27" s="609"/>
      <c r="U27" s="609"/>
      <c r="V27" s="609"/>
      <c r="W27" s="609"/>
      <c r="X27" s="609"/>
      <c r="Y27" s="610"/>
      <c r="Z27" s="646">
        <v>0.2</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401377</v>
      </c>
      <c r="BH27" s="609"/>
      <c r="BI27" s="609"/>
      <c r="BJ27" s="609"/>
      <c r="BK27" s="609"/>
      <c r="BL27" s="609"/>
      <c r="BM27" s="609"/>
      <c r="BN27" s="610"/>
      <c r="BO27" s="646">
        <v>100</v>
      </c>
      <c r="BP27" s="646"/>
      <c r="BQ27" s="646"/>
      <c r="BR27" s="646"/>
      <c r="BS27" s="647">
        <v>5777</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329318</v>
      </c>
      <c r="CS27" s="621"/>
      <c r="CT27" s="621"/>
      <c r="CU27" s="621"/>
      <c r="CV27" s="621"/>
      <c r="CW27" s="621"/>
      <c r="CX27" s="621"/>
      <c r="CY27" s="622"/>
      <c r="CZ27" s="611">
        <v>6.9</v>
      </c>
      <c r="DA27" s="623"/>
      <c r="DB27" s="623"/>
      <c r="DC27" s="624"/>
      <c r="DD27" s="614">
        <v>141836</v>
      </c>
      <c r="DE27" s="621"/>
      <c r="DF27" s="621"/>
      <c r="DG27" s="621"/>
      <c r="DH27" s="621"/>
      <c r="DI27" s="621"/>
      <c r="DJ27" s="621"/>
      <c r="DK27" s="622"/>
      <c r="DL27" s="614">
        <v>87366</v>
      </c>
      <c r="DM27" s="621"/>
      <c r="DN27" s="621"/>
      <c r="DO27" s="621"/>
      <c r="DP27" s="621"/>
      <c r="DQ27" s="621"/>
      <c r="DR27" s="621"/>
      <c r="DS27" s="621"/>
      <c r="DT27" s="621"/>
      <c r="DU27" s="621"/>
      <c r="DV27" s="622"/>
      <c r="DW27" s="611">
        <v>3</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84228</v>
      </c>
      <c r="S28" s="609"/>
      <c r="T28" s="609"/>
      <c r="U28" s="609"/>
      <c r="V28" s="609"/>
      <c r="W28" s="609"/>
      <c r="X28" s="609"/>
      <c r="Y28" s="610"/>
      <c r="Z28" s="646">
        <v>1.7</v>
      </c>
      <c r="AA28" s="646"/>
      <c r="AB28" s="646"/>
      <c r="AC28" s="646"/>
      <c r="AD28" s="647">
        <v>781</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650861</v>
      </c>
      <c r="CS28" s="609"/>
      <c r="CT28" s="609"/>
      <c r="CU28" s="609"/>
      <c r="CV28" s="609"/>
      <c r="CW28" s="609"/>
      <c r="CX28" s="609"/>
      <c r="CY28" s="610"/>
      <c r="CZ28" s="611">
        <v>13.6</v>
      </c>
      <c r="DA28" s="623"/>
      <c r="DB28" s="623"/>
      <c r="DC28" s="624"/>
      <c r="DD28" s="614">
        <v>644637</v>
      </c>
      <c r="DE28" s="609"/>
      <c r="DF28" s="609"/>
      <c r="DG28" s="609"/>
      <c r="DH28" s="609"/>
      <c r="DI28" s="609"/>
      <c r="DJ28" s="609"/>
      <c r="DK28" s="610"/>
      <c r="DL28" s="614">
        <v>644637</v>
      </c>
      <c r="DM28" s="609"/>
      <c r="DN28" s="609"/>
      <c r="DO28" s="609"/>
      <c r="DP28" s="609"/>
      <c r="DQ28" s="609"/>
      <c r="DR28" s="609"/>
      <c r="DS28" s="609"/>
      <c r="DT28" s="609"/>
      <c r="DU28" s="609"/>
      <c r="DV28" s="610"/>
      <c r="DW28" s="611">
        <v>21.9</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14827</v>
      </c>
      <c r="S29" s="609"/>
      <c r="T29" s="609"/>
      <c r="U29" s="609"/>
      <c r="V29" s="609"/>
      <c r="W29" s="609"/>
      <c r="X29" s="609"/>
      <c r="Y29" s="610"/>
      <c r="Z29" s="646">
        <v>0.3</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650691</v>
      </c>
      <c r="CS29" s="621"/>
      <c r="CT29" s="621"/>
      <c r="CU29" s="621"/>
      <c r="CV29" s="621"/>
      <c r="CW29" s="621"/>
      <c r="CX29" s="621"/>
      <c r="CY29" s="622"/>
      <c r="CZ29" s="611">
        <v>13.6</v>
      </c>
      <c r="DA29" s="623"/>
      <c r="DB29" s="623"/>
      <c r="DC29" s="624"/>
      <c r="DD29" s="614">
        <v>644467</v>
      </c>
      <c r="DE29" s="621"/>
      <c r="DF29" s="621"/>
      <c r="DG29" s="621"/>
      <c r="DH29" s="621"/>
      <c r="DI29" s="621"/>
      <c r="DJ29" s="621"/>
      <c r="DK29" s="622"/>
      <c r="DL29" s="614">
        <v>644467</v>
      </c>
      <c r="DM29" s="621"/>
      <c r="DN29" s="621"/>
      <c r="DO29" s="621"/>
      <c r="DP29" s="621"/>
      <c r="DQ29" s="621"/>
      <c r="DR29" s="621"/>
      <c r="DS29" s="621"/>
      <c r="DT29" s="621"/>
      <c r="DU29" s="621"/>
      <c r="DV29" s="622"/>
      <c r="DW29" s="611">
        <v>21.8</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354327</v>
      </c>
      <c r="S30" s="609"/>
      <c r="T30" s="609"/>
      <c r="U30" s="609"/>
      <c r="V30" s="609"/>
      <c r="W30" s="609"/>
      <c r="X30" s="609"/>
      <c r="Y30" s="610"/>
      <c r="Z30" s="646">
        <v>7.3</v>
      </c>
      <c r="AA30" s="646"/>
      <c r="AB30" s="646"/>
      <c r="AC30" s="646"/>
      <c r="AD30" s="647" t="s">
        <v>122</v>
      </c>
      <c r="AE30" s="647"/>
      <c r="AF30" s="647"/>
      <c r="AG30" s="647"/>
      <c r="AH30" s="647"/>
      <c r="AI30" s="647"/>
      <c r="AJ30" s="647"/>
      <c r="AK30" s="647"/>
      <c r="AL30" s="611" t="s">
        <v>122</v>
      </c>
      <c r="AM30" s="612"/>
      <c r="AN30" s="612"/>
      <c r="AO30" s="648"/>
      <c r="AP30" s="666" t="s">
        <v>211</v>
      </c>
      <c r="AQ30" s="667"/>
      <c r="AR30" s="667"/>
      <c r="AS30" s="667"/>
      <c r="AT30" s="667"/>
      <c r="AU30" s="667"/>
      <c r="AV30" s="667"/>
      <c r="AW30" s="667"/>
      <c r="AX30" s="667"/>
      <c r="AY30" s="667"/>
      <c r="AZ30" s="667"/>
      <c r="BA30" s="667"/>
      <c r="BB30" s="667"/>
      <c r="BC30" s="667"/>
      <c r="BD30" s="667"/>
      <c r="BE30" s="667"/>
      <c r="BF30" s="668"/>
      <c r="BG30" s="666" t="s">
        <v>294</v>
      </c>
      <c r="BH30" s="680"/>
      <c r="BI30" s="680"/>
      <c r="BJ30" s="680"/>
      <c r="BK30" s="680"/>
      <c r="BL30" s="680"/>
      <c r="BM30" s="680"/>
      <c r="BN30" s="680"/>
      <c r="BO30" s="680"/>
      <c r="BP30" s="680"/>
      <c r="BQ30" s="681"/>
      <c r="BR30" s="666"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636711</v>
      </c>
      <c r="CS30" s="609"/>
      <c r="CT30" s="609"/>
      <c r="CU30" s="609"/>
      <c r="CV30" s="609"/>
      <c r="CW30" s="609"/>
      <c r="CX30" s="609"/>
      <c r="CY30" s="610"/>
      <c r="CZ30" s="611">
        <v>13.3</v>
      </c>
      <c r="DA30" s="623"/>
      <c r="DB30" s="623"/>
      <c r="DC30" s="624"/>
      <c r="DD30" s="614">
        <v>630487</v>
      </c>
      <c r="DE30" s="609"/>
      <c r="DF30" s="609"/>
      <c r="DG30" s="609"/>
      <c r="DH30" s="609"/>
      <c r="DI30" s="609"/>
      <c r="DJ30" s="609"/>
      <c r="DK30" s="610"/>
      <c r="DL30" s="614">
        <v>630487</v>
      </c>
      <c r="DM30" s="609"/>
      <c r="DN30" s="609"/>
      <c r="DO30" s="609"/>
      <c r="DP30" s="609"/>
      <c r="DQ30" s="609"/>
      <c r="DR30" s="609"/>
      <c r="DS30" s="609"/>
      <c r="DT30" s="609"/>
      <c r="DU30" s="609"/>
      <c r="DV30" s="610"/>
      <c r="DW30" s="611">
        <v>21.4</v>
      </c>
      <c r="DX30" s="623"/>
      <c r="DY30" s="623"/>
      <c r="DZ30" s="623"/>
      <c r="EA30" s="623"/>
      <c r="EB30" s="623"/>
      <c r="EC30" s="635"/>
    </row>
    <row r="31" spans="2:133" ht="11.25" customHeight="1" x14ac:dyDescent="0.15">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3" t="s">
        <v>177</v>
      </c>
      <c r="AY31" s="664"/>
      <c r="AZ31" s="664"/>
      <c r="BA31" s="664"/>
      <c r="BB31" s="664"/>
      <c r="BC31" s="664"/>
      <c r="BD31" s="664"/>
      <c r="BE31" s="664"/>
      <c r="BF31" s="665"/>
      <c r="BG31" s="670">
        <v>99.8</v>
      </c>
      <c r="BH31" s="671"/>
      <c r="BI31" s="671"/>
      <c r="BJ31" s="671"/>
      <c r="BK31" s="671"/>
      <c r="BL31" s="671"/>
      <c r="BM31" s="672">
        <v>98.6</v>
      </c>
      <c r="BN31" s="671"/>
      <c r="BO31" s="671"/>
      <c r="BP31" s="671"/>
      <c r="BQ31" s="673"/>
      <c r="BR31" s="670">
        <v>99.8</v>
      </c>
      <c r="BS31" s="671"/>
      <c r="BT31" s="671"/>
      <c r="BU31" s="671"/>
      <c r="BV31" s="671"/>
      <c r="BW31" s="671"/>
      <c r="BX31" s="672">
        <v>98.3</v>
      </c>
      <c r="BY31" s="671"/>
      <c r="BZ31" s="671"/>
      <c r="CA31" s="671"/>
      <c r="CB31" s="673"/>
      <c r="CD31" s="629"/>
      <c r="CE31" s="630"/>
      <c r="CF31" s="605" t="s">
        <v>300</v>
      </c>
      <c r="CG31" s="606"/>
      <c r="CH31" s="606"/>
      <c r="CI31" s="606"/>
      <c r="CJ31" s="606"/>
      <c r="CK31" s="606"/>
      <c r="CL31" s="606"/>
      <c r="CM31" s="606"/>
      <c r="CN31" s="606"/>
      <c r="CO31" s="606"/>
      <c r="CP31" s="606"/>
      <c r="CQ31" s="607"/>
      <c r="CR31" s="608">
        <v>13980</v>
      </c>
      <c r="CS31" s="621"/>
      <c r="CT31" s="621"/>
      <c r="CU31" s="621"/>
      <c r="CV31" s="621"/>
      <c r="CW31" s="621"/>
      <c r="CX31" s="621"/>
      <c r="CY31" s="622"/>
      <c r="CZ31" s="611">
        <v>0.3</v>
      </c>
      <c r="DA31" s="623"/>
      <c r="DB31" s="623"/>
      <c r="DC31" s="624"/>
      <c r="DD31" s="614">
        <v>13980</v>
      </c>
      <c r="DE31" s="621"/>
      <c r="DF31" s="621"/>
      <c r="DG31" s="621"/>
      <c r="DH31" s="621"/>
      <c r="DI31" s="621"/>
      <c r="DJ31" s="621"/>
      <c r="DK31" s="622"/>
      <c r="DL31" s="614">
        <v>13980</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594475</v>
      </c>
      <c r="S32" s="609"/>
      <c r="T32" s="609"/>
      <c r="U32" s="609"/>
      <c r="V32" s="609"/>
      <c r="W32" s="609"/>
      <c r="X32" s="609"/>
      <c r="Y32" s="610"/>
      <c r="Z32" s="646">
        <v>12.3</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99.9</v>
      </c>
      <c r="BH32" s="621"/>
      <c r="BI32" s="621"/>
      <c r="BJ32" s="621"/>
      <c r="BK32" s="621"/>
      <c r="BL32" s="621"/>
      <c r="BM32" s="612">
        <v>98.1</v>
      </c>
      <c r="BN32" s="621"/>
      <c r="BO32" s="621"/>
      <c r="BP32" s="621"/>
      <c r="BQ32" s="644"/>
      <c r="BR32" s="679">
        <v>99.9</v>
      </c>
      <c r="BS32" s="621"/>
      <c r="BT32" s="621"/>
      <c r="BU32" s="621"/>
      <c r="BV32" s="621"/>
      <c r="BW32" s="621"/>
      <c r="BX32" s="612">
        <v>97.8</v>
      </c>
      <c r="BY32" s="621"/>
      <c r="BZ32" s="621"/>
      <c r="CA32" s="621"/>
      <c r="CB32" s="644"/>
      <c r="CD32" s="631"/>
      <c r="CE32" s="632"/>
      <c r="CF32" s="605" t="s">
        <v>304</v>
      </c>
      <c r="CG32" s="606"/>
      <c r="CH32" s="606"/>
      <c r="CI32" s="606"/>
      <c r="CJ32" s="606"/>
      <c r="CK32" s="606"/>
      <c r="CL32" s="606"/>
      <c r="CM32" s="606"/>
      <c r="CN32" s="606"/>
      <c r="CO32" s="606"/>
      <c r="CP32" s="606"/>
      <c r="CQ32" s="607"/>
      <c r="CR32" s="608">
        <v>170</v>
      </c>
      <c r="CS32" s="609"/>
      <c r="CT32" s="609"/>
      <c r="CU32" s="609"/>
      <c r="CV32" s="609"/>
      <c r="CW32" s="609"/>
      <c r="CX32" s="609"/>
      <c r="CY32" s="610"/>
      <c r="CZ32" s="611">
        <v>0</v>
      </c>
      <c r="DA32" s="623"/>
      <c r="DB32" s="623"/>
      <c r="DC32" s="624"/>
      <c r="DD32" s="614">
        <v>170</v>
      </c>
      <c r="DE32" s="609"/>
      <c r="DF32" s="609"/>
      <c r="DG32" s="609"/>
      <c r="DH32" s="609"/>
      <c r="DI32" s="609"/>
      <c r="DJ32" s="609"/>
      <c r="DK32" s="610"/>
      <c r="DL32" s="614">
        <v>170</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9578</v>
      </c>
      <c r="S33" s="609"/>
      <c r="T33" s="609"/>
      <c r="U33" s="609"/>
      <c r="V33" s="609"/>
      <c r="W33" s="609"/>
      <c r="X33" s="609"/>
      <c r="Y33" s="610"/>
      <c r="Z33" s="646">
        <v>0.2</v>
      </c>
      <c r="AA33" s="646"/>
      <c r="AB33" s="646"/>
      <c r="AC33" s="646"/>
      <c r="AD33" s="647">
        <v>1548</v>
      </c>
      <c r="AE33" s="647"/>
      <c r="AF33" s="647"/>
      <c r="AG33" s="647"/>
      <c r="AH33" s="647"/>
      <c r="AI33" s="647"/>
      <c r="AJ33" s="647"/>
      <c r="AK33" s="647"/>
      <c r="AL33" s="611">
        <v>0.1</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99.8</v>
      </c>
      <c r="BH33" s="593"/>
      <c r="BI33" s="593"/>
      <c r="BJ33" s="593"/>
      <c r="BK33" s="593"/>
      <c r="BL33" s="593"/>
      <c r="BM33" s="639">
        <v>99</v>
      </c>
      <c r="BN33" s="593"/>
      <c r="BO33" s="593"/>
      <c r="BP33" s="593"/>
      <c r="BQ33" s="656"/>
      <c r="BR33" s="669">
        <v>99.8</v>
      </c>
      <c r="BS33" s="593"/>
      <c r="BT33" s="593"/>
      <c r="BU33" s="593"/>
      <c r="BV33" s="593"/>
      <c r="BW33" s="593"/>
      <c r="BX33" s="639">
        <v>98.7</v>
      </c>
      <c r="BY33" s="593"/>
      <c r="BZ33" s="593"/>
      <c r="CA33" s="593"/>
      <c r="CB33" s="656"/>
      <c r="CD33" s="605" t="s">
        <v>307</v>
      </c>
      <c r="CE33" s="606"/>
      <c r="CF33" s="606"/>
      <c r="CG33" s="606"/>
      <c r="CH33" s="606"/>
      <c r="CI33" s="606"/>
      <c r="CJ33" s="606"/>
      <c r="CK33" s="606"/>
      <c r="CL33" s="606"/>
      <c r="CM33" s="606"/>
      <c r="CN33" s="606"/>
      <c r="CO33" s="606"/>
      <c r="CP33" s="606"/>
      <c r="CQ33" s="607"/>
      <c r="CR33" s="608">
        <v>2381934</v>
      </c>
      <c r="CS33" s="621"/>
      <c r="CT33" s="621"/>
      <c r="CU33" s="621"/>
      <c r="CV33" s="621"/>
      <c r="CW33" s="621"/>
      <c r="CX33" s="621"/>
      <c r="CY33" s="622"/>
      <c r="CZ33" s="611">
        <v>49.6</v>
      </c>
      <c r="DA33" s="623"/>
      <c r="DB33" s="623"/>
      <c r="DC33" s="624"/>
      <c r="DD33" s="614">
        <v>1735628</v>
      </c>
      <c r="DE33" s="621"/>
      <c r="DF33" s="621"/>
      <c r="DG33" s="621"/>
      <c r="DH33" s="621"/>
      <c r="DI33" s="621"/>
      <c r="DJ33" s="621"/>
      <c r="DK33" s="622"/>
      <c r="DL33" s="614">
        <v>1177785</v>
      </c>
      <c r="DM33" s="621"/>
      <c r="DN33" s="621"/>
      <c r="DO33" s="621"/>
      <c r="DP33" s="621"/>
      <c r="DQ33" s="621"/>
      <c r="DR33" s="621"/>
      <c r="DS33" s="621"/>
      <c r="DT33" s="621"/>
      <c r="DU33" s="621"/>
      <c r="DV33" s="622"/>
      <c r="DW33" s="611">
        <v>39.9</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34796</v>
      </c>
      <c r="S34" s="609"/>
      <c r="T34" s="609"/>
      <c r="U34" s="609"/>
      <c r="V34" s="609"/>
      <c r="W34" s="609"/>
      <c r="X34" s="609"/>
      <c r="Y34" s="610"/>
      <c r="Z34" s="646">
        <v>0.7</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595568</v>
      </c>
      <c r="CS34" s="609"/>
      <c r="CT34" s="609"/>
      <c r="CU34" s="609"/>
      <c r="CV34" s="609"/>
      <c r="CW34" s="609"/>
      <c r="CX34" s="609"/>
      <c r="CY34" s="610"/>
      <c r="CZ34" s="611">
        <v>12.4</v>
      </c>
      <c r="DA34" s="623"/>
      <c r="DB34" s="623"/>
      <c r="DC34" s="624"/>
      <c r="DD34" s="614">
        <v>477579</v>
      </c>
      <c r="DE34" s="609"/>
      <c r="DF34" s="609"/>
      <c r="DG34" s="609"/>
      <c r="DH34" s="609"/>
      <c r="DI34" s="609"/>
      <c r="DJ34" s="609"/>
      <c r="DK34" s="610"/>
      <c r="DL34" s="614">
        <v>356291</v>
      </c>
      <c r="DM34" s="609"/>
      <c r="DN34" s="609"/>
      <c r="DO34" s="609"/>
      <c r="DP34" s="609"/>
      <c r="DQ34" s="609"/>
      <c r="DR34" s="609"/>
      <c r="DS34" s="609"/>
      <c r="DT34" s="609"/>
      <c r="DU34" s="609"/>
      <c r="DV34" s="610"/>
      <c r="DW34" s="611">
        <v>12.1</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38109</v>
      </c>
      <c r="S35" s="609"/>
      <c r="T35" s="609"/>
      <c r="U35" s="609"/>
      <c r="V35" s="609"/>
      <c r="W35" s="609"/>
      <c r="X35" s="609"/>
      <c r="Y35" s="610"/>
      <c r="Z35" s="646">
        <v>0.8</v>
      </c>
      <c r="AA35" s="646"/>
      <c r="AB35" s="646"/>
      <c r="AC35" s="646"/>
      <c r="AD35" s="647" t="s">
        <v>122</v>
      </c>
      <c r="AE35" s="647"/>
      <c r="AF35" s="647"/>
      <c r="AG35" s="647"/>
      <c r="AH35" s="647"/>
      <c r="AI35" s="647"/>
      <c r="AJ35" s="647"/>
      <c r="AK35" s="647"/>
      <c r="AL35" s="611" t="s">
        <v>122</v>
      </c>
      <c r="AM35" s="612"/>
      <c r="AN35" s="612"/>
      <c r="AO35" s="648"/>
      <c r="AP35" s="218"/>
      <c r="AQ35" s="666" t="s">
        <v>311</v>
      </c>
      <c r="AR35" s="667"/>
      <c r="AS35" s="667"/>
      <c r="AT35" s="667"/>
      <c r="AU35" s="667"/>
      <c r="AV35" s="667"/>
      <c r="AW35" s="667"/>
      <c r="AX35" s="667"/>
      <c r="AY35" s="667"/>
      <c r="AZ35" s="667"/>
      <c r="BA35" s="667"/>
      <c r="BB35" s="667"/>
      <c r="BC35" s="667"/>
      <c r="BD35" s="667"/>
      <c r="BE35" s="667"/>
      <c r="BF35" s="668"/>
      <c r="BG35" s="666" t="s">
        <v>312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313</v>
      </c>
      <c r="CE35" s="606"/>
      <c r="CF35" s="606"/>
      <c r="CG35" s="606"/>
      <c r="CH35" s="606"/>
      <c r="CI35" s="606"/>
      <c r="CJ35" s="606"/>
      <c r="CK35" s="606"/>
      <c r="CL35" s="606"/>
      <c r="CM35" s="606"/>
      <c r="CN35" s="606"/>
      <c r="CO35" s="606"/>
      <c r="CP35" s="606"/>
      <c r="CQ35" s="607"/>
      <c r="CR35" s="608">
        <v>297900</v>
      </c>
      <c r="CS35" s="621"/>
      <c r="CT35" s="621"/>
      <c r="CU35" s="621"/>
      <c r="CV35" s="621"/>
      <c r="CW35" s="621"/>
      <c r="CX35" s="621"/>
      <c r="CY35" s="622"/>
      <c r="CZ35" s="611">
        <v>6.2</v>
      </c>
      <c r="DA35" s="623"/>
      <c r="DB35" s="623"/>
      <c r="DC35" s="624"/>
      <c r="DD35" s="614">
        <v>265557</v>
      </c>
      <c r="DE35" s="621"/>
      <c r="DF35" s="621"/>
      <c r="DG35" s="621"/>
      <c r="DH35" s="621"/>
      <c r="DI35" s="621"/>
      <c r="DJ35" s="621"/>
      <c r="DK35" s="622"/>
      <c r="DL35" s="614">
        <v>220711</v>
      </c>
      <c r="DM35" s="621"/>
      <c r="DN35" s="621"/>
      <c r="DO35" s="621"/>
      <c r="DP35" s="621"/>
      <c r="DQ35" s="621"/>
      <c r="DR35" s="621"/>
      <c r="DS35" s="621"/>
      <c r="DT35" s="621"/>
      <c r="DU35" s="621"/>
      <c r="DV35" s="622"/>
      <c r="DW35" s="611">
        <v>7.5</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16793</v>
      </c>
      <c r="S36" s="609"/>
      <c r="T36" s="609"/>
      <c r="U36" s="609"/>
      <c r="V36" s="609"/>
      <c r="W36" s="609"/>
      <c r="X36" s="609"/>
      <c r="Y36" s="610"/>
      <c r="Z36" s="646">
        <v>0.3</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0">
        <v>410849</v>
      </c>
      <c r="BA36" s="661"/>
      <c r="BB36" s="661"/>
      <c r="BC36" s="661"/>
      <c r="BD36" s="661"/>
      <c r="BE36" s="661"/>
      <c r="BF36" s="662"/>
      <c r="BG36" s="663" t="s">
        <v>316</v>
      </c>
      <c r="BH36" s="664"/>
      <c r="BI36" s="664"/>
      <c r="BJ36" s="664"/>
      <c r="BK36" s="664"/>
      <c r="BL36" s="664"/>
      <c r="BM36" s="664"/>
      <c r="BN36" s="664"/>
      <c r="BO36" s="664"/>
      <c r="BP36" s="664"/>
      <c r="BQ36" s="664"/>
      <c r="BR36" s="664"/>
      <c r="BS36" s="664"/>
      <c r="BT36" s="664"/>
      <c r="BU36" s="665"/>
      <c r="BV36" s="660">
        <v>344</v>
      </c>
      <c r="BW36" s="661"/>
      <c r="BX36" s="661"/>
      <c r="BY36" s="661"/>
      <c r="BZ36" s="661"/>
      <c r="CA36" s="661"/>
      <c r="CB36" s="662"/>
      <c r="CD36" s="605" t="s">
        <v>317</v>
      </c>
      <c r="CE36" s="606"/>
      <c r="CF36" s="606"/>
      <c r="CG36" s="606"/>
      <c r="CH36" s="606"/>
      <c r="CI36" s="606"/>
      <c r="CJ36" s="606"/>
      <c r="CK36" s="606"/>
      <c r="CL36" s="606"/>
      <c r="CM36" s="606"/>
      <c r="CN36" s="606"/>
      <c r="CO36" s="606"/>
      <c r="CP36" s="606"/>
      <c r="CQ36" s="607"/>
      <c r="CR36" s="608">
        <v>970594</v>
      </c>
      <c r="CS36" s="609"/>
      <c r="CT36" s="609"/>
      <c r="CU36" s="609"/>
      <c r="CV36" s="609"/>
      <c r="CW36" s="609"/>
      <c r="CX36" s="609"/>
      <c r="CY36" s="610"/>
      <c r="CZ36" s="611">
        <v>20.2</v>
      </c>
      <c r="DA36" s="623"/>
      <c r="DB36" s="623"/>
      <c r="DC36" s="624"/>
      <c r="DD36" s="614">
        <v>539233</v>
      </c>
      <c r="DE36" s="609"/>
      <c r="DF36" s="609"/>
      <c r="DG36" s="609"/>
      <c r="DH36" s="609"/>
      <c r="DI36" s="609"/>
      <c r="DJ36" s="609"/>
      <c r="DK36" s="610"/>
      <c r="DL36" s="614">
        <v>322276</v>
      </c>
      <c r="DM36" s="609"/>
      <c r="DN36" s="609"/>
      <c r="DO36" s="609"/>
      <c r="DP36" s="609"/>
      <c r="DQ36" s="609"/>
      <c r="DR36" s="609"/>
      <c r="DS36" s="609"/>
      <c r="DT36" s="609"/>
      <c r="DU36" s="609"/>
      <c r="DV36" s="610"/>
      <c r="DW36" s="611">
        <v>10.9</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92804</v>
      </c>
      <c r="S37" s="609"/>
      <c r="T37" s="609"/>
      <c r="U37" s="609"/>
      <c r="V37" s="609"/>
      <c r="W37" s="609"/>
      <c r="X37" s="609"/>
      <c r="Y37" s="610"/>
      <c r="Z37" s="646">
        <v>1.9</v>
      </c>
      <c r="AA37" s="646"/>
      <c r="AB37" s="646"/>
      <c r="AC37" s="646"/>
      <c r="AD37" s="647" t="s">
        <v>122</v>
      </c>
      <c r="AE37" s="647"/>
      <c r="AF37" s="647"/>
      <c r="AG37" s="647"/>
      <c r="AH37" s="647"/>
      <c r="AI37" s="647"/>
      <c r="AJ37" s="647"/>
      <c r="AK37" s="647"/>
      <c r="AL37" s="611" t="s">
        <v>122</v>
      </c>
      <c r="AM37" s="612"/>
      <c r="AN37" s="612"/>
      <c r="AO37" s="648"/>
      <c r="AQ37" s="641" t="s">
        <v>319</v>
      </c>
      <c r="AR37" s="642"/>
      <c r="AS37" s="642"/>
      <c r="AT37" s="642"/>
      <c r="AU37" s="642"/>
      <c r="AV37" s="642"/>
      <c r="AW37" s="642"/>
      <c r="AX37" s="642"/>
      <c r="AY37" s="643"/>
      <c r="AZ37" s="608">
        <v>158051</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344</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415260</v>
      </c>
      <c r="CS37" s="621"/>
      <c r="CT37" s="621"/>
      <c r="CU37" s="621"/>
      <c r="CV37" s="621"/>
      <c r="CW37" s="621"/>
      <c r="CX37" s="621"/>
      <c r="CY37" s="622"/>
      <c r="CZ37" s="611">
        <v>8.6999999999999993</v>
      </c>
      <c r="DA37" s="623"/>
      <c r="DB37" s="623"/>
      <c r="DC37" s="624"/>
      <c r="DD37" s="614">
        <v>221960</v>
      </c>
      <c r="DE37" s="621"/>
      <c r="DF37" s="621"/>
      <c r="DG37" s="621"/>
      <c r="DH37" s="621"/>
      <c r="DI37" s="621"/>
      <c r="DJ37" s="621"/>
      <c r="DK37" s="622"/>
      <c r="DL37" s="614">
        <v>193296</v>
      </c>
      <c r="DM37" s="621"/>
      <c r="DN37" s="621"/>
      <c r="DO37" s="621"/>
      <c r="DP37" s="621"/>
      <c r="DQ37" s="621"/>
      <c r="DR37" s="621"/>
      <c r="DS37" s="621"/>
      <c r="DT37" s="621"/>
      <c r="DU37" s="621"/>
      <c r="DV37" s="622"/>
      <c r="DW37" s="611">
        <v>6.6</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424100</v>
      </c>
      <c r="S38" s="609"/>
      <c r="T38" s="609"/>
      <c r="U38" s="609"/>
      <c r="V38" s="609"/>
      <c r="W38" s="609"/>
      <c r="X38" s="609"/>
      <c r="Y38" s="610"/>
      <c r="Z38" s="646">
        <v>8.8000000000000007</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57241</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401</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410849</v>
      </c>
      <c r="CS38" s="609"/>
      <c r="CT38" s="609"/>
      <c r="CU38" s="609"/>
      <c r="CV38" s="609"/>
      <c r="CW38" s="609"/>
      <c r="CX38" s="609"/>
      <c r="CY38" s="610"/>
      <c r="CZ38" s="611">
        <v>8.6</v>
      </c>
      <c r="DA38" s="623"/>
      <c r="DB38" s="623"/>
      <c r="DC38" s="624"/>
      <c r="DD38" s="614">
        <v>378895</v>
      </c>
      <c r="DE38" s="609"/>
      <c r="DF38" s="609"/>
      <c r="DG38" s="609"/>
      <c r="DH38" s="609"/>
      <c r="DI38" s="609"/>
      <c r="DJ38" s="609"/>
      <c r="DK38" s="610"/>
      <c r="DL38" s="614">
        <v>278507</v>
      </c>
      <c r="DM38" s="609"/>
      <c r="DN38" s="609"/>
      <c r="DO38" s="609"/>
      <c r="DP38" s="609"/>
      <c r="DQ38" s="609"/>
      <c r="DR38" s="609"/>
      <c r="DS38" s="609"/>
      <c r="DT38" s="609"/>
      <c r="DU38" s="609"/>
      <c r="DV38" s="610"/>
      <c r="DW38" s="611">
        <v>9.4</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705</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87023</v>
      </c>
      <c r="CS39" s="621"/>
      <c r="CT39" s="621"/>
      <c r="CU39" s="621"/>
      <c r="CV39" s="621"/>
      <c r="CW39" s="621"/>
      <c r="CX39" s="621"/>
      <c r="CY39" s="622"/>
      <c r="CZ39" s="611">
        <v>1.8</v>
      </c>
      <c r="DA39" s="623"/>
      <c r="DB39" s="623"/>
      <c r="DC39" s="624"/>
      <c r="DD39" s="614">
        <v>74364</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141</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20000</v>
      </c>
      <c r="CS40" s="609"/>
      <c r="CT40" s="609"/>
      <c r="CU40" s="609"/>
      <c r="CV40" s="609"/>
      <c r="CW40" s="609"/>
      <c r="CX40" s="609"/>
      <c r="CY40" s="610"/>
      <c r="CZ40" s="611">
        <v>0.4</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4824998</v>
      </c>
      <c r="S41" s="633"/>
      <c r="T41" s="633"/>
      <c r="U41" s="633"/>
      <c r="V41" s="633"/>
      <c r="W41" s="633"/>
      <c r="X41" s="633"/>
      <c r="Y41" s="636"/>
      <c r="Z41" s="637">
        <v>100</v>
      </c>
      <c r="AA41" s="637"/>
      <c r="AB41" s="637"/>
      <c r="AC41" s="637"/>
      <c r="AD41" s="638">
        <v>2949586</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34302</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161255</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405</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811518</v>
      </c>
      <c r="CS42" s="621"/>
      <c r="CT42" s="621"/>
      <c r="CU42" s="621"/>
      <c r="CV42" s="621"/>
      <c r="CW42" s="621"/>
      <c r="CX42" s="621"/>
      <c r="CY42" s="622"/>
      <c r="CZ42" s="611">
        <v>16.899999999999999</v>
      </c>
      <c r="DA42" s="623"/>
      <c r="DB42" s="623"/>
      <c r="DC42" s="624"/>
      <c r="DD42" s="614">
        <v>186002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9348</v>
      </c>
      <c r="CS43" s="621"/>
      <c r="CT43" s="621"/>
      <c r="CU43" s="621"/>
      <c r="CV43" s="621"/>
      <c r="CW43" s="621"/>
      <c r="CX43" s="621"/>
      <c r="CY43" s="622"/>
      <c r="CZ43" s="611">
        <v>0.2</v>
      </c>
      <c r="DA43" s="623"/>
      <c r="DB43" s="623"/>
      <c r="DC43" s="624"/>
      <c r="DD43" s="614">
        <v>9348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811505</v>
      </c>
      <c r="CS44" s="609"/>
      <c r="CT44" s="609"/>
      <c r="CU44" s="609"/>
      <c r="CV44" s="609"/>
      <c r="CW44" s="609"/>
      <c r="CX44" s="609"/>
      <c r="CY44" s="610"/>
      <c r="CZ44" s="611">
        <v>16.899999999999999</v>
      </c>
      <c r="DA44" s="612"/>
      <c r="DB44" s="612"/>
      <c r="DC44" s="613"/>
      <c r="DD44" s="614">
        <v>185989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615858</v>
      </c>
      <c r="CS45" s="621"/>
      <c r="CT45" s="621"/>
      <c r="CU45" s="621"/>
      <c r="CV45" s="621"/>
      <c r="CW45" s="621"/>
      <c r="CX45" s="621"/>
      <c r="CY45" s="622"/>
      <c r="CZ45" s="611">
        <v>12.8</v>
      </c>
      <c r="DA45" s="623"/>
      <c r="DB45" s="623"/>
      <c r="DC45" s="624"/>
      <c r="DD45" s="614">
        <v>43129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195647</v>
      </c>
      <c r="CS46" s="609"/>
      <c r="CT46" s="609"/>
      <c r="CU46" s="609"/>
      <c r="CV46" s="609"/>
      <c r="CW46" s="609"/>
      <c r="CX46" s="609"/>
      <c r="CY46" s="610"/>
      <c r="CZ46" s="611">
        <v>4.0999999999999996</v>
      </c>
      <c r="DA46" s="612"/>
      <c r="DB46" s="612"/>
      <c r="DC46" s="613"/>
      <c r="DD46" s="614">
        <v>142860</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13</v>
      </c>
      <c r="CS47" s="621"/>
      <c r="CT47" s="621"/>
      <c r="CU47" s="621"/>
      <c r="CV47" s="621"/>
      <c r="CW47" s="621"/>
      <c r="CX47" s="621"/>
      <c r="CY47" s="622"/>
      <c r="CZ47" s="611">
        <v>0</v>
      </c>
      <c r="DA47" s="623"/>
      <c r="DB47" s="623"/>
      <c r="DC47" s="624"/>
      <c r="DD47" s="614">
        <v>13</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4798541</v>
      </c>
      <c r="CS49" s="593"/>
      <c r="CT49" s="593"/>
      <c r="CU49" s="593"/>
      <c r="CV49" s="593"/>
      <c r="CW49" s="593"/>
      <c r="CX49" s="593"/>
      <c r="CY49" s="594"/>
      <c r="CZ49" s="595">
        <v>100</v>
      </c>
      <c r="DA49" s="596"/>
      <c r="DB49" s="596"/>
      <c r="DC49" s="597"/>
      <c r="DD49" s="598">
        <v>3286576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pH75fBF7FegQDUScDFeNHPX+oRVKVYarSZLJMyhKk47c44RofoyyEezNq3T5bBdEOmNsMtV7xl7Sc68e08+mbQ==" saltValue="zhJdbo15ziqy0aGrh0Pxg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4825</v>
      </c>
      <c r="R7" s="1090"/>
      <c r="S7" s="1090"/>
      <c r="T7" s="1090"/>
      <c r="U7" s="1090"/>
      <c r="V7" s="1090">
        <v>4799</v>
      </c>
      <c r="W7" s="1090"/>
      <c r="X7" s="1090"/>
      <c r="Y7" s="1090"/>
      <c r="Z7" s="1090"/>
      <c r="AA7" s="1090">
        <v>26</v>
      </c>
      <c r="AB7" s="1090"/>
      <c r="AC7" s="1090"/>
      <c r="AD7" s="1090"/>
      <c r="AE7" s="1091"/>
      <c r="AF7" s="1092">
        <v>16</v>
      </c>
      <c r="AG7" s="1093"/>
      <c r="AH7" s="1093"/>
      <c r="AI7" s="1093"/>
      <c r="AJ7" s="1094"/>
      <c r="AK7" s="1095">
        <v>38</v>
      </c>
      <c r="AL7" s="1096"/>
      <c r="AM7" s="1096"/>
      <c r="AN7" s="1096"/>
      <c r="AO7" s="1096"/>
      <c r="AP7" s="1096">
        <v>4947</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376</v>
      </c>
      <c r="B23" s="924" t="s">
        <v>377</v>
      </c>
      <c r="C23" s="925"/>
      <c r="D23" s="925"/>
      <c r="E23" s="925"/>
      <c r="F23" s="925"/>
      <c r="G23" s="925"/>
      <c r="H23" s="925"/>
      <c r="I23" s="925"/>
      <c r="J23" s="925"/>
      <c r="K23" s="925"/>
      <c r="L23" s="925"/>
      <c r="M23" s="925"/>
      <c r="N23" s="925"/>
      <c r="O23" s="925"/>
      <c r="P23" s="935"/>
      <c r="Q23" s="1054">
        <v>4825</v>
      </c>
      <c r="R23" s="1048"/>
      <c r="S23" s="1048"/>
      <c r="T23" s="1048"/>
      <c r="U23" s="1048"/>
      <c r="V23" s="1048">
        <v>4799</v>
      </c>
      <c r="W23" s="1048"/>
      <c r="X23" s="1048"/>
      <c r="Y23" s="1048"/>
      <c r="Z23" s="1048"/>
      <c r="AA23" s="1048">
        <v>26</v>
      </c>
      <c r="AB23" s="1048"/>
      <c r="AC23" s="1048"/>
      <c r="AD23" s="1048"/>
      <c r="AE23" s="1055"/>
      <c r="AF23" s="1056">
        <v>16</v>
      </c>
      <c r="AG23" s="1048"/>
      <c r="AH23" s="1048"/>
      <c r="AI23" s="1048"/>
      <c r="AJ23" s="1057"/>
      <c r="AK23" s="1058"/>
      <c r="AL23" s="1059"/>
      <c r="AM23" s="1059"/>
      <c r="AN23" s="1059"/>
      <c r="AO23" s="1059"/>
      <c r="AP23" s="1048">
        <v>4947</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388</v>
      </c>
      <c r="C28" s="1035"/>
      <c r="D28" s="1035"/>
      <c r="E28" s="1035"/>
      <c r="F28" s="1035"/>
      <c r="G28" s="1035"/>
      <c r="H28" s="1035"/>
      <c r="I28" s="1035"/>
      <c r="J28" s="1035"/>
      <c r="K28" s="1035"/>
      <c r="L28" s="1035"/>
      <c r="M28" s="1035"/>
      <c r="N28" s="1035"/>
      <c r="O28" s="1035"/>
      <c r="P28" s="1036"/>
      <c r="Q28" s="1037">
        <v>452</v>
      </c>
      <c r="R28" s="1038"/>
      <c r="S28" s="1038"/>
      <c r="T28" s="1038"/>
      <c r="U28" s="1038"/>
      <c r="V28" s="1038">
        <v>452</v>
      </c>
      <c r="W28" s="1038"/>
      <c r="X28" s="1038"/>
      <c r="Y28" s="1038"/>
      <c r="Z28" s="1038"/>
      <c r="AA28" s="1038">
        <v>0</v>
      </c>
      <c r="AB28" s="1038"/>
      <c r="AC28" s="1038"/>
      <c r="AD28" s="1038"/>
      <c r="AE28" s="1039"/>
      <c r="AF28" s="1040">
        <v>0</v>
      </c>
      <c r="AG28" s="1038"/>
      <c r="AH28" s="1038"/>
      <c r="AI28" s="1038"/>
      <c r="AJ28" s="1041"/>
      <c r="AK28" s="1029">
        <v>53</v>
      </c>
      <c r="AL28" s="1030"/>
      <c r="AM28" s="1030"/>
      <c r="AN28" s="1030"/>
      <c r="AO28" s="1030"/>
      <c r="AP28" s="1030" t="s">
        <v>486</v>
      </c>
      <c r="AQ28" s="1030"/>
      <c r="AR28" s="1030"/>
      <c r="AS28" s="1030"/>
      <c r="AT28" s="1030"/>
      <c r="AU28" s="1030" t="s">
        <v>486</v>
      </c>
      <c r="AV28" s="1030"/>
      <c r="AW28" s="1030"/>
      <c r="AX28" s="1030"/>
      <c r="AY28" s="1030"/>
      <c r="AZ28" s="1031" t="s">
        <v>486</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389</v>
      </c>
      <c r="C29" s="1018"/>
      <c r="D29" s="1018"/>
      <c r="E29" s="1018"/>
      <c r="F29" s="1018"/>
      <c r="G29" s="1018"/>
      <c r="H29" s="1018"/>
      <c r="I29" s="1018"/>
      <c r="J29" s="1018"/>
      <c r="K29" s="1018"/>
      <c r="L29" s="1018"/>
      <c r="M29" s="1018"/>
      <c r="N29" s="1018"/>
      <c r="O29" s="1018"/>
      <c r="P29" s="1019"/>
      <c r="Q29" s="1025">
        <v>430</v>
      </c>
      <c r="R29" s="1026"/>
      <c r="S29" s="1026"/>
      <c r="T29" s="1026"/>
      <c r="U29" s="1026"/>
      <c r="V29" s="1026">
        <v>421</v>
      </c>
      <c r="W29" s="1026"/>
      <c r="X29" s="1026"/>
      <c r="Y29" s="1026"/>
      <c r="Z29" s="1026"/>
      <c r="AA29" s="1026">
        <v>9</v>
      </c>
      <c r="AB29" s="1026"/>
      <c r="AC29" s="1026"/>
      <c r="AD29" s="1026"/>
      <c r="AE29" s="1027"/>
      <c r="AF29" s="1022">
        <v>9</v>
      </c>
      <c r="AG29" s="1023"/>
      <c r="AH29" s="1023"/>
      <c r="AI29" s="1023"/>
      <c r="AJ29" s="1024"/>
      <c r="AK29" s="967">
        <v>81</v>
      </c>
      <c r="AL29" s="958"/>
      <c r="AM29" s="958"/>
      <c r="AN29" s="958"/>
      <c r="AO29" s="958"/>
      <c r="AP29" s="958" t="s">
        <v>486</v>
      </c>
      <c r="AQ29" s="958"/>
      <c r="AR29" s="958"/>
      <c r="AS29" s="958"/>
      <c r="AT29" s="958"/>
      <c r="AU29" s="958" t="s">
        <v>486</v>
      </c>
      <c r="AV29" s="958"/>
      <c r="AW29" s="958"/>
      <c r="AX29" s="958"/>
      <c r="AY29" s="958"/>
      <c r="AZ29" s="1028" t="s">
        <v>486</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390</v>
      </c>
      <c r="C30" s="1018"/>
      <c r="D30" s="1018"/>
      <c r="E30" s="1018"/>
      <c r="F30" s="1018"/>
      <c r="G30" s="1018"/>
      <c r="H30" s="1018"/>
      <c r="I30" s="1018"/>
      <c r="J30" s="1018"/>
      <c r="K30" s="1018"/>
      <c r="L30" s="1018"/>
      <c r="M30" s="1018"/>
      <c r="N30" s="1018"/>
      <c r="O30" s="1018"/>
      <c r="P30" s="1019"/>
      <c r="Q30" s="1025">
        <v>61</v>
      </c>
      <c r="R30" s="1026"/>
      <c r="S30" s="1026"/>
      <c r="T30" s="1026"/>
      <c r="U30" s="1026"/>
      <c r="V30" s="1026">
        <v>61</v>
      </c>
      <c r="W30" s="1026"/>
      <c r="X30" s="1026"/>
      <c r="Y30" s="1026"/>
      <c r="Z30" s="1026"/>
      <c r="AA30" s="1026">
        <v>0</v>
      </c>
      <c r="AB30" s="1026"/>
      <c r="AC30" s="1026"/>
      <c r="AD30" s="1026"/>
      <c r="AE30" s="1027"/>
      <c r="AF30" s="1022">
        <v>0</v>
      </c>
      <c r="AG30" s="1023"/>
      <c r="AH30" s="1023"/>
      <c r="AI30" s="1023"/>
      <c r="AJ30" s="1024"/>
      <c r="AK30" s="967">
        <v>20</v>
      </c>
      <c r="AL30" s="958"/>
      <c r="AM30" s="958"/>
      <c r="AN30" s="958"/>
      <c r="AO30" s="958"/>
      <c r="AP30" s="958" t="s">
        <v>486</v>
      </c>
      <c r="AQ30" s="958"/>
      <c r="AR30" s="958"/>
      <c r="AS30" s="958"/>
      <c r="AT30" s="958"/>
      <c r="AU30" s="958" t="s">
        <v>486</v>
      </c>
      <c r="AV30" s="958"/>
      <c r="AW30" s="958"/>
      <c r="AX30" s="958"/>
      <c r="AY30" s="958"/>
      <c r="AZ30" s="1028" t="s">
        <v>486</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391</v>
      </c>
      <c r="C31" s="1018"/>
      <c r="D31" s="1018"/>
      <c r="E31" s="1018"/>
      <c r="F31" s="1018"/>
      <c r="G31" s="1018"/>
      <c r="H31" s="1018"/>
      <c r="I31" s="1018"/>
      <c r="J31" s="1018"/>
      <c r="K31" s="1018"/>
      <c r="L31" s="1018"/>
      <c r="M31" s="1018"/>
      <c r="N31" s="1018"/>
      <c r="O31" s="1018"/>
      <c r="P31" s="1019"/>
      <c r="Q31" s="1025">
        <v>165</v>
      </c>
      <c r="R31" s="1026"/>
      <c r="S31" s="1026"/>
      <c r="T31" s="1026"/>
      <c r="U31" s="1026"/>
      <c r="V31" s="1026">
        <v>147</v>
      </c>
      <c r="W31" s="1026"/>
      <c r="X31" s="1026"/>
      <c r="Y31" s="1026"/>
      <c r="Z31" s="1026"/>
      <c r="AA31" s="1026">
        <v>18</v>
      </c>
      <c r="AB31" s="1026"/>
      <c r="AC31" s="1026"/>
      <c r="AD31" s="1026"/>
      <c r="AE31" s="1027"/>
      <c r="AF31" s="1022">
        <v>18</v>
      </c>
      <c r="AG31" s="1023"/>
      <c r="AH31" s="1023"/>
      <c r="AI31" s="1023"/>
      <c r="AJ31" s="1024"/>
      <c r="AK31" s="967">
        <v>46</v>
      </c>
      <c r="AL31" s="958"/>
      <c r="AM31" s="958"/>
      <c r="AN31" s="958"/>
      <c r="AO31" s="958"/>
      <c r="AP31" s="958">
        <v>280</v>
      </c>
      <c r="AQ31" s="958"/>
      <c r="AR31" s="958"/>
      <c r="AS31" s="958"/>
      <c r="AT31" s="958"/>
      <c r="AU31" s="958">
        <v>168</v>
      </c>
      <c r="AV31" s="958"/>
      <c r="AW31" s="958"/>
      <c r="AX31" s="958"/>
      <c r="AY31" s="958"/>
      <c r="AZ31" s="1028" t="s">
        <v>486</v>
      </c>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393</v>
      </c>
      <c r="C32" s="1018"/>
      <c r="D32" s="1018"/>
      <c r="E32" s="1018"/>
      <c r="F32" s="1018"/>
      <c r="G32" s="1018"/>
      <c r="H32" s="1018"/>
      <c r="I32" s="1018"/>
      <c r="J32" s="1018"/>
      <c r="K32" s="1018"/>
      <c r="L32" s="1018"/>
      <c r="M32" s="1018"/>
      <c r="N32" s="1018"/>
      <c r="O32" s="1018"/>
      <c r="P32" s="1019"/>
      <c r="Q32" s="1025">
        <v>191</v>
      </c>
      <c r="R32" s="1026"/>
      <c r="S32" s="1026"/>
      <c r="T32" s="1026"/>
      <c r="U32" s="1026"/>
      <c r="V32" s="1026">
        <v>178</v>
      </c>
      <c r="W32" s="1026"/>
      <c r="X32" s="1026"/>
      <c r="Y32" s="1026"/>
      <c r="Z32" s="1026"/>
      <c r="AA32" s="1026">
        <v>13</v>
      </c>
      <c r="AB32" s="1026"/>
      <c r="AC32" s="1026"/>
      <c r="AD32" s="1026"/>
      <c r="AE32" s="1027"/>
      <c r="AF32" s="1022">
        <v>13</v>
      </c>
      <c r="AG32" s="1023"/>
      <c r="AH32" s="1023"/>
      <c r="AI32" s="1023"/>
      <c r="AJ32" s="1024"/>
      <c r="AK32" s="967">
        <v>93</v>
      </c>
      <c r="AL32" s="958"/>
      <c r="AM32" s="958"/>
      <c r="AN32" s="958"/>
      <c r="AO32" s="958"/>
      <c r="AP32" s="958">
        <v>751</v>
      </c>
      <c r="AQ32" s="958"/>
      <c r="AR32" s="958"/>
      <c r="AS32" s="958"/>
      <c r="AT32" s="958"/>
      <c r="AU32" s="958">
        <v>751</v>
      </c>
      <c r="AV32" s="958"/>
      <c r="AW32" s="958"/>
      <c r="AX32" s="958"/>
      <c r="AY32" s="958"/>
      <c r="AZ32" s="1028" t="s">
        <v>486</v>
      </c>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394</v>
      </c>
      <c r="C33" s="1018"/>
      <c r="D33" s="1018"/>
      <c r="E33" s="1018"/>
      <c r="F33" s="1018"/>
      <c r="G33" s="1018"/>
      <c r="H33" s="1018"/>
      <c r="I33" s="1018"/>
      <c r="J33" s="1018"/>
      <c r="K33" s="1018"/>
      <c r="L33" s="1018"/>
      <c r="M33" s="1018"/>
      <c r="N33" s="1018"/>
      <c r="O33" s="1018"/>
      <c r="P33" s="1019"/>
      <c r="Q33" s="1025">
        <v>424</v>
      </c>
      <c r="R33" s="1026"/>
      <c r="S33" s="1026"/>
      <c r="T33" s="1026"/>
      <c r="U33" s="1026"/>
      <c r="V33" s="1026">
        <v>100</v>
      </c>
      <c r="W33" s="1026"/>
      <c r="X33" s="1026"/>
      <c r="Y33" s="1026"/>
      <c r="Z33" s="1026"/>
      <c r="AA33" s="1026">
        <v>324</v>
      </c>
      <c r="AB33" s="1026"/>
      <c r="AC33" s="1026"/>
      <c r="AD33" s="1026"/>
      <c r="AE33" s="1027"/>
      <c r="AF33" s="1022">
        <v>324</v>
      </c>
      <c r="AG33" s="1023"/>
      <c r="AH33" s="1023"/>
      <c r="AI33" s="1023"/>
      <c r="AJ33" s="1024"/>
      <c r="AK33" s="967">
        <v>0</v>
      </c>
      <c r="AL33" s="958"/>
      <c r="AM33" s="958"/>
      <c r="AN33" s="958"/>
      <c r="AO33" s="958"/>
      <c r="AP33" s="958">
        <v>692</v>
      </c>
      <c r="AQ33" s="958"/>
      <c r="AR33" s="958"/>
      <c r="AS33" s="958"/>
      <c r="AT33" s="958"/>
      <c r="AU33" s="958" t="s">
        <v>486</v>
      </c>
      <c r="AV33" s="958"/>
      <c r="AW33" s="958"/>
      <c r="AX33" s="958"/>
      <c r="AY33" s="958"/>
      <c r="AZ33" s="1028" t="s">
        <v>486</v>
      </c>
      <c r="BA33" s="1028"/>
      <c r="BB33" s="1028"/>
      <c r="BC33" s="1028"/>
      <c r="BD33" s="1028"/>
      <c r="BE33" s="959" t="s">
        <v>392</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376</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364</v>
      </c>
      <c r="AG63" s="946"/>
      <c r="AH63" s="946"/>
      <c r="AI63" s="946"/>
      <c r="AJ63" s="1009"/>
      <c r="AK63" s="1010"/>
      <c r="AL63" s="950"/>
      <c r="AM63" s="950"/>
      <c r="AN63" s="950"/>
      <c r="AO63" s="950"/>
      <c r="AP63" s="946">
        <v>1723</v>
      </c>
      <c r="AQ63" s="946"/>
      <c r="AR63" s="946"/>
      <c r="AS63" s="946"/>
      <c r="AT63" s="946"/>
      <c r="AU63" s="946">
        <v>984</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398</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399</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c r="C68" s="973"/>
      <c r="D68" s="973"/>
      <c r="E68" s="973"/>
      <c r="F68" s="973"/>
      <c r="G68" s="973"/>
      <c r="H68" s="973"/>
      <c r="I68" s="973"/>
      <c r="J68" s="973"/>
      <c r="K68" s="973"/>
      <c r="L68" s="973"/>
      <c r="M68" s="973"/>
      <c r="N68" s="973"/>
      <c r="O68" s="973"/>
      <c r="P68" s="974"/>
      <c r="Q68" s="975"/>
      <c r="R68" s="969"/>
      <c r="S68" s="969"/>
      <c r="T68" s="969"/>
      <c r="U68" s="969"/>
      <c r="V68" s="969"/>
      <c r="W68" s="969"/>
      <c r="X68" s="969"/>
      <c r="Y68" s="969"/>
      <c r="Z68" s="969"/>
      <c r="AA68" s="969"/>
      <c r="AB68" s="969"/>
      <c r="AC68" s="969"/>
      <c r="AD68" s="969"/>
      <c r="AE68" s="969"/>
      <c r="AF68" s="969"/>
      <c r="AG68" s="969"/>
      <c r="AH68" s="969"/>
      <c r="AI68" s="969"/>
      <c r="AJ68" s="969"/>
      <c r="AK68" s="969"/>
      <c r="AL68" s="969"/>
      <c r="AM68" s="969"/>
      <c r="AN68" s="969"/>
      <c r="AO68" s="969"/>
      <c r="AP68" s="969"/>
      <c r="AQ68" s="969"/>
      <c r="AR68" s="969"/>
      <c r="AS68" s="969"/>
      <c r="AT68" s="969"/>
      <c r="AU68" s="969"/>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c r="C69" s="962"/>
      <c r="D69" s="962"/>
      <c r="E69" s="962"/>
      <c r="F69" s="962"/>
      <c r="G69" s="962"/>
      <c r="H69" s="962"/>
      <c r="I69" s="962"/>
      <c r="J69" s="962"/>
      <c r="K69" s="962"/>
      <c r="L69" s="962"/>
      <c r="M69" s="962"/>
      <c r="N69" s="962"/>
      <c r="O69" s="962"/>
      <c r="P69" s="963"/>
      <c r="Q69" s="964"/>
      <c r="R69" s="958"/>
      <c r="S69" s="958"/>
      <c r="T69" s="958"/>
      <c r="U69" s="958"/>
      <c r="V69" s="958"/>
      <c r="W69" s="958"/>
      <c r="X69" s="958"/>
      <c r="Y69" s="958"/>
      <c r="Z69" s="958"/>
      <c r="AA69" s="958"/>
      <c r="AB69" s="958"/>
      <c r="AC69" s="958"/>
      <c r="AD69" s="958"/>
      <c r="AE69" s="958"/>
      <c r="AF69" s="958"/>
      <c r="AG69" s="958"/>
      <c r="AH69" s="958"/>
      <c r="AI69" s="958"/>
      <c r="AJ69" s="958"/>
      <c r="AK69" s="958"/>
      <c r="AL69" s="958"/>
      <c r="AM69" s="958"/>
      <c r="AN69" s="958"/>
      <c r="AO69" s="958"/>
      <c r="AP69" s="958"/>
      <c r="AQ69" s="958"/>
      <c r="AR69" s="958"/>
      <c r="AS69" s="958"/>
      <c r="AT69" s="958"/>
      <c r="AU69" s="958"/>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c r="C70" s="962"/>
      <c r="D70" s="962"/>
      <c r="E70" s="962"/>
      <c r="F70" s="962"/>
      <c r="G70" s="962"/>
      <c r="H70" s="962"/>
      <c r="I70" s="962"/>
      <c r="J70" s="962"/>
      <c r="K70" s="962"/>
      <c r="L70" s="962"/>
      <c r="M70" s="962"/>
      <c r="N70" s="962"/>
      <c r="O70" s="962"/>
      <c r="P70" s="963"/>
      <c r="Q70" s="964"/>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c r="C71" s="962"/>
      <c r="D71" s="962"/>
      <c r="E71" s="962"/>
      <c r="F71" s="962"/>
      <c r="G71" s="962"/>
      <c r="H71" s="962"/>
      <c r="I71" s="962"/>
      <c r="J71" s="962"/>
      <c r="K71" s="962"/>
      <c r="L71" s="962"/>
      <c r="M71" s="962"/>
      <c r="N71" s="962"/>
      <c r="O71" s="962"/>
      <c r="P71" s="963"/>
      <c r="Q71" s="964"/>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376</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15">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597278</v>
      </c>
      <c r="AB110" s="876"/>
      <c r="AC110" s="876"/>
      <c r="AD110" s="876"/>
      <c r="AE110" s="877"/>
      <c r="AF110" s="878">
        <v>654428</v>
      </c>
      <c r="AG110" s="876"/>
      <c r="AH110" s="876"/>
      <c r="AI110" s="876"/>
      <c r="AJ110" s="877"/>
      <c r="AK110" s="878">
        <v>650691</v>
      </c>
      <c r="AL110" s="876"/>
      <c r="AM110" s="876"/>
      <c r="AN110" s="876"/>
      <c r="AO110" s="877"/>
      <c r="AP110" s="879">
        <v>27.1</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5195327</v>
      </c>
      <c r="BR110" s="829"/>
      <c r="BS110" s="829"/>
      <c r="BT110" s="829"/>
      <c r="BU110" s="829"/>
      <c r="BV110" s="829">
        <v>5159399</v>
      </c>
      <c r="BW110" s="829"/>
      <c r="BX110" s="829"/>
      <c r="BY110" s="829"/>
      <c r="BZ110" s="829"/>
      <c r="CA110" s="829">
        <v>4946788</v>
      </c>
      <c r="CB110" s="829"/>
      <c r="CC110" s="829"/>
      <c r="CD110" s="829"/>
      <c r="CE110" s="829"/>
      <c r="CF110" s="853">
        <v>205.8</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v>53640</v>
      </c>
      <c r="BW111" s="804"/>
      <c r="BX111" s="804"/>
      <c r="BY111" s="804"/>
      <c r="BZ111" s="804"/>
      <c r="CA111" s="804">
        <v>40697</v>
      </c>
      <c r="CB111" s="804"/>
      <c r="CC111" s="804"/>
      <c r="CD111" s="804"/>
      <c r="CE111" s="804"/>
      <c r="CF111" s="862">
        <v>1.7</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1072391</v>
      </c>
      <c r="BR112" s="804"/>
      <c r="BS112" s="804"/>
      <c r="BT112" s="804"/>
      <c r="BU112" s="804"/>
      <c r="BV112" s="804">
        <v>983426</v>
      </c>
      <c r="BW112" s="804"/>
      <c r="BX112" s="804"/>
      <c r="BY112" s="804"/>
      <c r="BZ112" s="804"/>
      <c r="CA112" s="804">
        <v>918963</v>
      </c>
      <c r="CB112" s="804"/>
      <c r="CC112" s="804"/>
      <c r="CD112" s="804"/>
      <c r="CE112" s="804"/>
      <c r="CF112" s="862">
        <v>38.200000000000003</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v>53640</v>
      </c>
      <c r="DM112" s="804"/>
      <c r="DN112" s="804"/>
      <c r="DO112" s="804"/>
      <c r="DP112" s="804"/>
      <c r="DQ112" s="804">
        <v>40697</v>
      </c>
      <c r="DR112" s="804"/>
      <c r="DS112" s="804"/>
      <c r="DT112" s="804"/>
      <c r="DU112" s="804"/>
      <c r="DV112" s="781">
        <v>1.7</v>
      </c>
      <c r="DW112" s="781"/>
      <c r="DX112" s="781"/>
      <c r="DY112" s="781"/>
      <c r="DZ112" s="782"/>
    </row>
    <row r="113" spans="1:130" s="224" customFormat="1" ht="26.25" customHeight="1" x14ac:dyDescent="0.15">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124946</v>
      </c>
      <c r="AB113" s="906"/>
      <c r="AC113" s="906"/>
      <c r="AD113" s="906"/>
      <c r="AE113" s="907"/>
      <c r="AF113" s="908">
        <v>124298</v>
      </c>
      <c r="AG113" s="906"/>
      <c r="AH113" s="906"/>
      <c r="AI113" s="906"/>
      <c r="AJ113" s="907"/>
      <c r="AK113" s="908">
        <v>123960</v>
      </c>
      <c r="AL113" s="906"/>
      <c r="AM113" s="906"/>
      <c r="AN113" s="906"/>
      <c r="AO113" s="907"/>
      <c r="AP113" s="909">
        <v>5.2</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29776</v>
      </c>
      <c r="BR113" s="804"/>
      <c r="BS113" s="804"/>
      <c r="BT113" s="804"/>
      <c r="BU113" s="804"/>
      <c r="BV113" s="804">
        <v>21052</v>
      </c>
      <c r="BW113" s="804"/>
      <c r="BX113" s="804"/>
      <c r="BY113" s="804"/>
      <c r="BZ113" s="804"/>
      <c r="CA113" s="804">
        <v>27828</v>
      </c>
      <c r="CB113" s="804"/>
      <c r="CC113" s="804"/>
      <c r="CD113" s="804"/>
      <c r="CE113" s="804"/>
      <c r="CF113" s="862">
        <v>1.2</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18283</v>
      </c>
      <c r="AB114" s="767"/>
      <c r="AC114" s="767"/>
      <c r="AD114" s="767"/>
      <c r="AE114" s="768"/>
      <c r="AF114" s="769">
        <v>8822</v>
      </c>
      <c r="AG114" s="767"/>
      <c r="AH114" s="767"/>
      <c r="AI114" s="767"/>
      <c r="AJ114" s="768"/>
      <c r="AK114" s="769">
        <v>7039</v>
      </c>
      <c r="AL114" s="767"/>
      <c r="AM114" s="767"/>
      <c r="AN114" s="767"/>
      <c r="AO114" s="768"/>
      <c r="AP114" s="811">
        <v>0.3</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753241</v>
      </c>
      <c r="BR114" s="804"/>
      <c r="BS114" s="804"/>
      <c r="BT114" s="804"/>
      <c r="BU114" s="804"/>
      <c r="BV114" s="804">
        <v>592914</v>
      </c>
      <c r="BW114" s="804"/>
      <c r="BX114" s="804"/>
      <c r="BY114" s="804"/>
      <c r="BZ114" s="804"/>
      <c r="CA114" s="804">
        <v>551993</v>
      </c>
      <c r="CB114" s="804"/>
      <c r="CC114" s="804"/>
      <c r="CD114" s="804"/>
      <c r="CE114" s="804"/>
      <c r="CF114" s="862">
        <v>23</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87</v>
      </c>
      <c r="AB115" s="906"/>
      <c r="AC115" s="906"/>
      <c r="AD115" s="906"/>
      <c r="AE115" s="907"/>
      <c r="AF115" s="908">
        <v>61</v>
      </c>
      <c r="AG115" s="906"/>
      <c r="AH115" s="906"/>
      <c r="AI115" s="906"/>
      <c r="AJ115" s="907"/>
      <c r="AK115" s="908">
        <v>10</v>
      </c>
      <c r="AL115" s="906"/>
      <c r="AM115" s="906"/>
      <c r="AN115" s="906"/>
      <c r="AO115" s="907"/>
      <c r="AP115" s="909">
        <v>0</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123</v>
      </c>
      <c r="AB116" s="767"/>
      <c r="AC116" s="767"/>
      <c r="AD116" s="767"/>
      <c r="AE116" s="768"/>
      <c r="AF116" s="769">
        <v>151</v>
      </c>
      <c r="AG116" s="767"/>
      <c r="AH116" s="767"/>
      <c r="AI116" s="767"/>
      <c r="AJ116" s="768"/>
      <c r="AK116" s="769">
        <v>164</v>
      </c>
      <c r="AL116" s="767"/>
      <c r="AM116" s="767"/>
      <c r="AN116" s="767"/>
      <c r="AO116" s="768"/>
      <c r="AP116" s="811">
        <v>0</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740717</v>
      </c>
      <c r="AB117" s="890"/>
      <c r="AC117" s="890"/>
      <c r="AD117" s="890"/>
      <c r="AE117" s="891"/>
      <c r="AF117" s="892">
        <v>787760</v>
      </c>
      <c r="AG117" s="890"/>
      <c r="AH117" s="890"/>
      <c r="AI117" s="890"/>
      <c r="AJ117" s="891"/>
      <c r="AK117" s="892">
        <v>781864</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441</v>
      </c>
      <c r="BP119" s="865"/>
      <c r="BQ119" s="866">
        <v>7050735</v>
      </c>
      <c r="BR119" s="832"/>
      <c r="BS119" s="832"/>
      <c r="BT119" s="832"/>
      <c r="BU119" s="832"/>
      <c r="BV119" s="832">
        <v>6810431</v>
      </c>
      <c r="BW119" s="832"/>
      <c r="BX119" s="832"/>
      <c r="BY119" s="832"/>
      <c r="BZ119" s="832"/>
      <c r="CA119" s="832">
        <v>6486269</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3393469</v>
      </c>
      <c r="BR120" s="829"/>
      <c r="BS120" s="829"/>
      <c r="BT120" s="829"/>
      <c r="BU120" s="829"/>
      <c r="BV120" s="829">
        <v>3313016</v>
      </c>
      <c r="BW120" s="829"/>
      <c r="BX120" s="829"/>
      <c r="BY120" s="829"/>
      <c r="BZ120" s="829"/>
      <c r="CA120" s="829">
        <v>3439459</v>
      </c>
      <c r="CB120" s="829"/>
      <c r="CC120" s="829"/>
      <c r="CD120" s="829"/>
      <c r="CE120" s="829"/>
      <c r="CF120" s="853">
        <v>143.1</v>
      </c>
      <c r="CG120" s="854"/>
      <c r="CH120" s="854"/>
      <c r="CI120" s="854"/>
      <c r="CJ120" s="854"/>
      <c r="CK120" s="855" t="s">
        <v>445</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880562</v>
      </c>
      <c r="DH120" s="829"/>
      <c r="DI120" s="829"/>
      <c r="DJ120" s="829"/>
      <c r="DK120" s="829"/>
      <c r="DL120" s="829">
        <v>813597</v>
      </c>
      <c r="DM120" s="829"/>
      <c r="DN120" s="829"/>
      <c r="DO120" s="829"/>
      <c r="DP120" s="829"/>
      <c r="DQ120" s="829">
        <v>751441</v>
      </c>
      <c r="DR120" s="829"/>
      <c r="DS120" s="829"/>
      <c r="DT120" s="829"/>
      <c r="DU120" s="829"/>
      <c r="DV120" s="830">
        <v>31.3</v>
      </c>
      <c r="DW120" s="830"/>
      <c r="DX120" s="830"/>
      <c r="DY120" s="830"/>
      <c r="DZ120" s="831"/>
    </row>
    <row r="121" spans="1:130" s="224" customFormat="1" ht="26.25" customHeight="1" x14ac:dyDescent="0.15">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17543</v>
      </c>
      <c r="BR121" s="804"/>
      <c r="BS121" s="804"/>
      <c r="BT121" s="804"/>
      <c r="BU121" s="804"/>
      <c r="BV121" s="804">
        <v>9162</v>
      </c>
      <c r="BW121" s="804"/>
      <c r="BX121" s="804"/>
      <c r="BY121" s="804"/>
      <c r="BZ121" s="804"/>
      <c r="CA121" s="804">
        <v>3083</v>
      </c>
      <c r="CB121" s="804"/>
      <c r="CC121" s="804"/>
      <c r="CD121" s="804"/>
      <c r="CE121" s="804"/>
      <c r="CF121" s="862">
        <v>0.1</v>
      </c>
      <c r="CG121" s="863"/>
      <c r="CH121" s="863"/>
      <c r="CI121" s="863"/>
      <c r="CJ121" s="863"/>
      <c r="CK121" s="856"/>
      <c r="CL121" s="842"/>
      <c r="CM121" s="842"/>
      <c r="CN121" s="842"/>
      <c r="CO121" s="843"/>
      <c r="CP121" s="822" t="s">
        <v>391</v>
      </c>
      <c r="CQ121" s="823"/>
      <c r="CR121" s="823"/>
      <c r="CS121" s="823"/>
      <c r="CT121" s="823"/>
      <c r="CU121" s="823"/>
      <c r="CV121" s="823"/>
      <c r="CW121" s="823"/>
      <c r="CX121" s="823"/>
      <c r="CY121" s="823"/>
      <c r="CZ121" s="823"/>
      <c r="DA121" s="823"/>
      <c r="DB121" s="823"/>
      <c r="DC121" s="823"/>
      <c r="DD121" s="823"/>
      <c r="DE121" s="823"/>
      <c r="DF121" s="824"/>
      <c r="DG121" s="803">
        <v>191829</v>
      </c>
      <c r="DH121" s="804"/>
      <c r="DI121" s="804"/>
      <c r="DJ121" s="804"/>
      <c r="DK121" s="804"/>
      <c r="DL121" s="804">
        <v>169829</v>
      </c>
      <c r="DM121" s="804"/>
      <c r="DN121" s="804"/>
      <c r="DO121" s="804"/>
      <c r="DP121" s="804"/>
      <c r="DQ121" s="804">
        <v>168082</v>
      </c>
      <c r="DR121" s="804"/>
      <c r="DS121" s="804"/>
      <c r="DT121" s="804"/>
      <c r="DU121" s="804"/>
      <c r="DV121" s="781">
        <v>7</v>
      </c>
      <c r="DW121" s="781"/>
      <c r="DX121" s="781"/>
      <c r="DY121" s="781"/>
      <c r="DZ121" s="782"/>
    </row>
    <row r="122" spans="1:130" s="224" customFormat="1" ht="26.25" customHeight="1" x14ac:dyDescent="0.15">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5222716</v>
      </c>
      <c r="BR122" s="832"/>
      <c r="BS122" s="832"/>
      <c r="BT122" s="832"/>
      <c r="BU122" s="832"/>
      <c r="BV122" s="832">
        <v>5493797</v>
      </c>
      <c r="BW122" s="832"/>
      <c r="BX122" s="832"/>
      <c r="BY122" s="832"/>
      <c r="BZ122" s="832"/>
      <c r="CA122" s="832">
        <v>5176240</v>
      </c>
      <c r="CB122" s="832"/>
      <c r="CC122" s="832"/>
      <c r="CD122" s="832"/>
      <c r="CE122" s="832"/>
      <c r="CF122" s="833">
        <v>215.4</v>
      </c>
      <c r="CG122" s="834"/>
      <c r="CH122" s="834"/>
      <c r="CI122" s="834"/>
      <c r="CJ122" s="834"/>
      <c r="CK122" s="856"/>
      <c r="CL122" s="842"/>
      <c r="CM122" s="842"/>
      <c r="CN122" s="842"/>
      <c r="CO122" s="843"/>
      <c r="CP122" s="822" t="s">
        <v>389</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449</v>
      </c>
      <c r="BP123" s="865"/>
      <c r="BQ123" s="819">
        <v>8633728</v>
      </c>
      <c r="BR123" s="820"/>
      <c r="BS123" s="820"/>
      <c r="BT123" s="820"/>
      <c r="BU123" s="820"/>
      <c r="BV123" s="820">
        <v>8815975</v>
      </c>
      <c r="BW123" s="820"/>
      <c r="BX123" s="820"/>
      <c r="BY123" s="820"/>
      <c r="BZ123" s="820"/>
      <c r="CA123" s="820">
        <v>8618782</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87</v>
      </c>
      <c r="AB127" s="767"/>
      <c r="AC127" s="767"/>
      <c r="AD127" s="767"/>
      <c r="AE127" s="768"/>
      <c r="AF127" s="769">
        <v>61</v>
      </c>
      <c r="AG127" s="767"/>
      <c r="AH127" s="767"/>
      <c r="AI127" s="767"/>
      <c r="AJ127" s="768"/>
      <c r="AK127" s="769">
        <v>10</v>
      </c>
      <c r="AL127" s="767"/>
      <c r="AM127" s="767"/>
      <c r="AN127" s="767"/>
      <c r="AO127" s="768"/>
      <c r="AP127" s="811">
        <v>0</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15191</v>
      </c>
      <c r="AB128" s="788"/>
      <c r="AC128" s="788"/>
      <c r="AD128" s="788"/>
      <c r="AE128" s="789"/>
      <c r="AF128" s="790">
        <v>8654</v>
      </c>
      <c r="AG128" s="788"/>
      <c r="AH128" s="788"/>
      <c r="AI128" s="788"/>
      <c r="AJ128" s="789"/>
      <c r="AK128" s="790">
        <v>6224</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2951428</v>
      </c>
      <c r="AB129" s="767"/>
      <c r="AC129" s="767"/>
      <c r="AD129" s="767"/>
      <c r="AE129" s="768"/>
      <c r="AF129" s="769">
        <v>2909939</v>
      </c>
      <c r="AG129" s="767"/>
      <c r="AH129" s="767"/>
      <c r="AI129" s="767"/>
      <c r="AJ129" s="768"/>
      <c r="AK129" s="769">
        <v>2929325</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535591</v>
      </c>
      <c r="AB130" s="767"/>
      <c r="AC130" s="767"/>
      <c r="AD130" s="767"/>
      <c r="AE130" s="768"/>
      <c r="AF130" s="769">
        <v>532589</v>
      </c>
      <c r="AG130" s="767"/>
      <c r="AH130" s="767"/>
      <c r="AI130" s="767"/>
      <c r="AJ130" s="768"/>
      <c r="AK130" s="769">
        <v>525915</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9.5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2415837</v>
      </c>
      <c r="AB131" s="751"/>
      <c r="AC131" s="751"/>
      <c r="AD131" s="751"/>
      <c r="AE131" s="752"/>
      <c r="AF131" s="753">
        <v>2377350</v>
      </c>
      <c r="AG131" s="751"/>
      <c r="AH131" s="751"/>
      <c r="AI131" s="751"/>
      <c r="AJ131" s="752"/>
      <c r="AK131" s="753">
        <v>2403410</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7.8620784429999997</v>
      </c>
      <c r="AB132" s="732"/>
      <c r="AC132" s="732"/>
      <c r="AD132" s="732"/>
      <c r="AE132" s="733"/>
      <c r="AF132" s="734">
        <v>10.36940291</v>
      </c>
      <c r="AG132" s="732"/>
      <c r="AH132" s="732"/>
      <c r="AI132" s="732"/>
      <c r="AJ132" s="733"/>
      <c r="AK132" s="734">
        <v>10.39044524</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8.6</v>
      </c>
      <c r="AB133" s="711"/>
      <c r="AC133" s="711"/>
      <c r="AD133" s="711"/>
      <c r="AE133" s="712"/>
      <c r="AF133" s="710">
        <v>8.5</v>
      </c>
      <c r="AG133" s="711"/>
      <c r="AH133" s="711"/>
      <c r="AI133" s="711"/>
      <c r="AJ133" s="712"/>
      <c r="AK133" s="710">
        <v>9.5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SdyQnmAkSuE3H7xZblY1vtigUNAMFKkSXBD1fay1y8kuOhAuX//KginWIsh7U0AOGWAT9Sc0ZBvLjaxR9QkOA==" saltValue="+N3hYfEpQCSkF/FJhAzvM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0PbAQsqvl6qRUOZKSxNrHmsTLn0NGrApNi/TiaZQeI894GSg2S402OyUd5hKkhTkddru5n4hkRhwGsT6eUNSSw==" saltValue="g730tJ9eIltkT5JgbsPA3A=="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viGa+NeSL5ZO2r+FSro9d9oZ15XrWospRI3nGrBzv2F0N6M7yOMqnktB/84uD7BRdWreCyV7O60TYF/FxY5iQ==" saltValue="22x1ZQ8H7OFt6B2zfgN5iw==" spinCount="100000" sheet="1" objects="1" scenarios="1"/>
  <dataConsolidate link="1"/>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5" t="s">
        <v>478</v>
      </c>
      <c r="AP7" s="265"/>
      <c r="AQ7" s="266" t="s">
        <v>479</v>
      </c>
      <c r="AR7" s="267"/>
    </row>
    <row r="8" spans="1:46" x14ac:dyDescent="0.15">
      <c r="A8" s="259"/>
      <c r="AK8" s="268"/>
      <c r="AL8" s="269"/>
      <c r="AM8" s="269"/>
      <c r="AN8" s="270"/>
      <c r="AO8" s="1106"/>
      <c r="AP8" s="271" t="s">
        <v>480</v>
      </c>
      <c r="AQ8" s="272" t="s">
        <v>481</v>
      </c>
      <c r="AR8" s="273" t="s">
        <v>482</v>
      </c>
    </row>
    <row r="9" spans="1:46" x14ac:dyDescent="0.15">
      <c r="A9" s="259"/>
      <c r="AK9" s="1117" t="s">
        <v>483</v>
      </c>
      <c r="AL9" s="1118"/>
      <c r="AM9" s="1118"/>
      <c r="AN9" s="1119"/>
      <c r="AO9" s="274">
        <v>624910</v>
      </c>
      <c r="AP9" s="274">
        <v>227488</v>
      </c>
      <c r="AQ9" s="275">
        <v>243450</v>
      </c>
      <c r="AR9" s="276">
        <v>-6.6</v>
      </c>
    </row>
    <row r="10" spans="1:46" ht="13.5" customHeight="1" x14ac:dyDescent="0.15">
      <c r="A10" s="259"/>
      <c r="AK10" s="1117" t="s">
        <v>484</v>
      </c>
      <c r="AL10" s="1118"/>
      <c r="AM10" s="1118"/>
      <c r="AN10" s="1119"/>
      <c r="AO10" s="277">
        <v>136740</v>
      </c>
      <c r="AP10" s="277">
        <v>49778</v>
      </c>
      <c r="AQ10" s="278">
        <v>36828</v>
      </c>
      <c r="AR10" s="279">
        <v>35.200000000000003</v>
      </c>
    </row>
    <row r="11" spans="1:46" ht="13.5" customHeight="1" x14ac:dyDescent="0.15">
      <c r="A11" s="259"/>
      <c r="AK11" s="1117" t="s">
        <v>485</v>
      </c>
      <c r="AL11" s="1118"/>
      <c r="AM11" s="1118"/>
      <c r="AN11" s="1119"/>
      <c r="AO11" s="277" t="s">
        <v>486</v>
      </c>
      <c r="AP11" s="277" t="s">
        <v>486</v>
      </c>
      <c r="AQ11" s="278">
        <v>2575</v>
      </c>
      <c r="AR11" s="279" t="s">
        <v>486</v>
      </c>
    </row>
    <row r="12" spans="1:46" ht="13.5" customHeight="1" x14ac:dyDescent="0.15">
      <c r="A12" s="259"/>
      <c r="AK12" s="1117" t="s">
        <v>487</v>
      </c>
      <c r="AL12" s="1118"/>
      <c r="AM12" s="1118"/>
      <c r="AN12" s="1119"/>
      <c r="AO12" s="277" t="s">
        <v>486</v>
      </c>
      <c r="AP12" s="277" t="s">
        <v>486</v>
      </c>
      <c r="AQ12" s="278" t="s">
        <v>486</v>
      </c>
      <c r="AR12" s="279" t="s">
        <v>486</v>
      </c>
    </row>
    <row r="13" spans="1:46" ht="13.5" customHeight="1" x14ac:dyDescent="0.15">
      <c r="A13" s="259"/>
      <c r="AK13" s="1117" t="s">
        <v>488</v>
      </c>
      <c r="AL13" s="1118"/>
      <c r="AM13" s="1118"/>
      <c r="AN13" s="1119"/>
      <c r="AO13" s="277">
        <v>33503</v>
      </c>
      <c r="AP13" s="277">
        <v>12196</v>
      </c>
      <c r="AQ13" s="278">
        <v>11862</v>
      </c>
      <c r="AR13" s="279">
        <v>2.8</v>
      </c>
    </row>
    <row r="14" spans="1:46" ht="13.5" customHeight="1" x14ac:dyDescent="0.15">
      <c r="A14" s="259"/>
      <c r="AK14" s="1117" t="s">
        <v>489</v>
      </c>
      <c r="AL14" s="1118"/>
      <c r="AM14" s="1118"/>
      <c r="AN14" s="1119"/>
      <c r="AO14" s="277">
        <v>9348</v>
      </c>
      <c r="AP14" s="277">
        <v>3403</v>
      </c>
      <c r="AQ14" s="278">
        <v>4647</v>
      </c>
      <c r="AR14" s="279">
        <v>-26.8</v>
      </c>
    </row>
    <row r="15" spans="1:46" ht="13.5" customHeight="1" x14ac:dyDescent="0.15">
      <c r="A15" s="259"/>
      <c r="AK15" s="1120" t="s">
        <v>490</v>
      </c>
      <c r="AL15" s="1121"/>
      <c r="AM15" s="1121"/>
      <c r="AN15" s="1122"/>
      <c r="AO15" s="277">
        <v>-26736</v>
      </c>
      <c r="AP15" s="277">
        <v>-9733</v>
      </c>
      <c r="AQ15" s="278">
        <v>-13358</v>
      </c>
      <c r="AR15" s="279">
        <v>-27.1</v>
      </c>
    </row>
    <row r="16" spans="1:46" x14ac:dyDescent="0.15">
      <c r="A16" s="259"/>
      <c r="AK16" s="1120" t="s">
        <v>177</v>
      </c>
      <c r="AL16" s="1121"/>
      <c r="AM16" s="1121"/>
      <c r="AN16" s="1122"/>
      <c r="AO16" s="277">
        <v>777765</v>
      </c>
      <c r="AP16" s="277">
        <v>283133</v>
      </c>
      <c r="AQ16" s="278">
        <v>286004</v>
      </c>
      <c r="AR16" s="279">
        <v>-1</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23" t="s">
        <v>495</v>
      </c>
      <c r="AL21" s="1124"/>
      <c r="AM21" s="1124"/>
      <c r="AN21" s="1125"/>
      <c r="AO21" s="289">
        <v>21.84</v>
      </c>
      <c r="AP21" s="290">
        <v>24.25</v>
      </c>
      <c r="AQ21" s="291">
        <v>-2.41</v>
      </c>
      <c r="AS21" s="292"/>
      <c r="AT21" s="288"/>
    </row>
    <row r="22" spans="1:46" s="260" customFormat="1" x14ac:dyDescent="0.15">
      <c r="A22" s="288"/>
      <c r="AK22" s="1123" t="s">
        <v>496</v>
      </c>
      <c r="AL22" s="1124"/>
      <c r="AM22" s="1124"/>
      <c r="AN22" s="1125"/>
      <c r="AO22" s="293">
        <v>95.1</v>
      </c>
      <c r="AP22" s="294">
        <v>95.4</v>
      </c>
      <c r="AQ22" s="295">
        <v>-0.3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5" t="s">
        <v>478</v>
      </c>
      <c r="AP30" s="265"/>
      <c r="AQ30" s="266" t="s">
        <v>479</v>
      </c>
      <c r="AR30" s="267"/>
    </row>
    <row r="31" spans="1:46" x14ac:dyDescent="0.15">
      <c r="A31" s="259"/>
      <c r="AK31" s="268"/>
      <c r="AL31" s="269"/>
      <c r="AM31" s="269"/>
      <c r="AN31" s="270"/>
      <c r="AO31" s="1106"/>
      <c r="AP31" s="271" t="s">
        <v>480</v>
      </c>
      <c r="AQ31" s="272" t="s">
        <v>481</v>
      </c>
      <c r="AR31" s="273" t="s">
        <v>482</v>
      </c>
    </row>
    <row r="32" spans="1:46" ht="27" customHeight="1" x14ac:dyDescent="0.15">
      <c r="A32" s="259"/>
      <c r="AK32" s="1107" t="s">
        <v>500</v>
      </c>
      <c r="AL32" s="1108"/>
      <c r="AM32" s="1108"/>
      <c r="AN32" s="1109"/>
      <c r="AO32" s="303">
        <v>650691</v>
      </c>
      <c r="AP32" s="303">
        <v>236873</v>
      </c>
      <c r="AQ32" s="304">
        <v>167387</v>
      </c>
      <c r="AR32" s="305">
        <v>41.5</v>
      </c>
    </row>
    <row r="33" spans="1:46" ht="13.5" customHeight="1" x14ac:dyDescent="0.15">
      <c r="A33" s="259"/>
      <c r="AK33" s="1107" t="s">
        <v>501</v>
      </c>
      <c r="AL33" s="1108"/>
      <c r="AM33" s="1108"/>
      <c r="AN33" s="1109"/>
      <c r="AO33" s="303" t="s">
        <v>486</v>
      </c>
      <c r="AP33" s="303" t="s">
        <v>486</v>
      </c>
      <c r="AQ33" s="304" t="s">
        <v>486</v>
      </c>
      <c r="AR33" s="305" t="s">
        <v>486</v>
      </c>
    </row>
    <row r="34" spans="1:46" ht="27" customHeight="1" x14ac:dyDescent="0.15">
      <c r="A34" s="259"/>
      <c r="AK34" s="1107" t="s">
        <v>502</v>
      </c>
      <c r="AL34" s="1108"/>
      <c r="AM34" s="1108"/>
      <c r="AN34" s="1109"/>
      <c r="AO34" s="303" t="s">
        <v>486</v>
      </c>
      <c r="AP34" s="303" t="s">
        <v>486</v>
      </c>
      <c r="AQ34" s="304">
        <v>5</v>
      </c>
      <c r="AR34" s="305" t="s">
        <v>486</v>
      </c>
    </row>
    <row r="35" spans="1:46" ht="27" customHeight="1" x14ac:dyDescent="0.15">
      <c r="A35" s="259"/>
      <c r="AK35" s="1107" t="s">
        <v>503</v>
      </c>
      <c r="AL35" s="1108"/>
      <c r="AM35" s="1108"/>
      <c r="AN35" s="1109"/>
      <c r="AO35" s="303">
        <v>123960</v>
      </c>
      <c r="AP35" s="303">
        <v>45126</v>
      </c>
      <c r="AQ35" s="304">
        <v>34589</v>
      </c>
      <c r="AR35" s="305">
        <v>30.5</v>
      </c>
    </row>
    <row r="36" spans="1:46" ht="27" customHeight="1" x14ac:dyDescent="0.15">
      <c r="A36" s="259"/>
      <c r="AK36" s="1107" t="s">
        <v>504</v>
      </c>
      <c r="AL36" s="1108"/>
      <c r="AM36" s="1108"/>
      <c r="AN36" s="1109"/>
      <c r="AO36" s="303">
        <v>7039</v>
      </c>
      <c r="AP36" s="303">
        <v>2562</v>
      </c>
      <c r="AQ36" s="304">
        <v>2508</v>
      </c>
      <c r="AR36" s="305">
        <v>2.2000000000000002</v>
      </c>
    </row>
    <row r="37" spans="1:46" ht="13.5" customHeight="1" x14ac:dyDescent="0.15">
      <c r="A37" s="259"/>
      <c r="AK37" s="1107" t="s">
        <v>505</v>
      </c>
      <c r="AL37" s="1108"/>
      <c r="AM37" s="1108"/>
      <c r="AN37" s="1109"/>
      <c r="AO37" s="303">
        <v>10</v>
      </c>
      <c r="AP37" s="303">
        <v>4</v>
      </c>
      <c r="AQ37" s="304">
        <v>1525</v>
      </c>
      <c r="AR37" s="305">
        <v>-99.7</v>
      </c>
    </row>
    <row r="38" spans="1:46" ht="27" customHeight="1" x14ac:dyDescent="0.15">
      <c r="A38" s="259"/>
      <c r="AK38" s="1110" t="s">
        <v>506</v>
      </c>
      <c r="AL38" s="1111"/>
      <c r="AM38" s="1111"/>
      <c r="AN38" s="1112"/>
      <c r="AO38" s="306">
        <v>164</v>
      </c>
      <c r="AP38" s="306">
        <v>60</v>
      </c>
      <c r="AQ38" s="307">
        <v>44</v>
      </c>
      <c r="AR38" s="295">
        <v>36.4</v>
      </c>
      <c r="AS38" s="302"/>
    </row>
    <row r="39" spans="1:46" x14ac:dyDescent="0.15">
      <c r="A39" s="259"/>
      <c r="AK39" s="1110" t="s">
        <v>507</v>
      </c>
      <c r="AL39" s="1111"/>
      <c r="AM39" s="1111"/>
      <c r="AN39" s="1112"/>
      <c r="AO39" s="303">
        <v>-6224</v>
      </c>
      <c r="AP39" s="303">
        <v>-2266</v>
      </c>
      <c r="AQ39" s="304">
        <v>-7489</v>
      </c>
      <c r="AR39" s="305">
        <v>-69.7</v>
      </c>
      <c r="AS39" s="302"/>
    </row>
    <row r="40" spans="1:46" ht="27" customHeight="1" x14ac:dyDescent="0.15">
      <c r="A40" s="259"/>
      <c r="AK40" s="1107" t="s">
        <v>508</v>
      </c>
      <c r="AL40" s="1108"/>
      <c r="AM40" s="1108"/>
      <c r="AN40" s="1109"/>
      <c r="AO40" s="303">
        <v>-525915</v>
      </c>
      <c r="AP40" s="303">
        <v>-191451</v>
      </c>
      <c r="AQ40" s="304">
        <v>-138932</v>
      </c>
      <c r="AR40" s="305">
        <v>37.799999999999997</v>
      </c>
      <c r="AS40" s="302"/>
    </row>
    <row r="41" spans="1:46" x14ac:dyDescent="0.15">
      <c r="A41" s="259"/>
      <c r="AK41" s="1113" t="s">
        <v>287</v>
      </c>
      <c r="AL41" s="1114"/>
      <c r="AM41" s="1114"/>
      <c r="AN41" s="1115"/>
      <c r="AO41" s="303">
        <v>249725</v>
      </c>
      <c r="AP41" s="303">
        <v>90908</v>
      </c>
      <c r="AQ41" s="304">
        <v>59636</v>
      </c>
      <c r="AR41" s="305">
        <v>52.4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00" t="s">
        <v>478</v>
      </c>
      <c r="AN49" s="1102" t="s">
        <v>511</v>
      </c>
      <c r="AO49" s="1103"/>
      <c r="AP49" s="1103"/>
      <c r="AQ49" s="1103"/>
      <c r="AR49" s="1104"/>
    </row>
    <row r="50" spans="1:44" x14ac:dyDescent="0.15">
      <c r="A50" s="259"/>
      <c r="AK50" s="317"/>
      <c r="AL50" s="318"/>
      <c r="AM50" s="1101"/>
      <c r="AN50" s="319" t="s">
        <v>512</v>
      </c>
      <c r="AO50" s="320" t="s">
        <v>513</v>
      </c>
      <c r="AP50" s="321" t="s">
        <v>514</v>
      </c>
      <c r="AQ50" s="322" t="s">
        <v>515</v>
      </c>
      <c r="AR50" s="323" t="s">
        <v>516</v>
      </c>
    </row>
    <row r="51" spans="1:44" x14ac:dyDescent="0.15">
      <c r="A51" s="259"/>
      <c r="AK51" s="315" t="s">
        <v>517</v>
      </c>
      <c r="AL51" s="316"/>
      <c r="AM51" s="324">
        <v>651201</v>
      </c>
      <c r="AN51" s="325">
        <v>214634</v>
      </c>
      <c r="AO51" s="326">
        <v>-45.2</v>
      </c>
      <c r="AP51" s="327">
        <v>268375</v>
      </c>
      <c r="AQ51" s="328">
        <v>-1.2</v>
      </c>
      <c r="AR51" s="329">
        <v>-44</v>
      </c>
    </row>
    <row r="52" spans="1:44" x14ac:dyDescent="0.15">
      <c r="A52" s="259"/>
      <c r="AK52" s="330"/>
      <c r="AL52" s="331" t="s">
        <v>518</v>
      </c>
      <c r="AM52" s="332">
        <v>198637</v>
      </c>
      <c r="AN52" s="333">
        <v>65470</v>
      </c>
      <c r="AO52" s="334">
        <v>-24.4</v>
      </c>
      <c r="AP52" s="335">
        <v>119602</v>
      </c>
      <c r="AQ52" s="336">
        <v>1.5</v>
      </c>
      <c r="AR52" s="337">
        <v>-25.9</v>
      </c>
    </row>
    <row r="53" spans="1:44" x14ac:dyDescent="0.15">
      <c r="A53" s="259"/>
      <c r="AK53" s="315" t="s">
        <v>519</v>
      </c>
      <c r="AL53" s="316"/>
      <c r="AM53" s="324">
        <v>2257813</v>
      </c>
      <c r="AN53" s="325">
        <v>756133</v>
      </c>
      <c r="AO53" s="326">
        <v>252.3</v>
      </c>
      <c r="AP53" s="327">
        <v>301035</v>
      </c>
      <c r="AQ53" s="328">
        <v>12.2</v>
      </c>
      <c r="AR53" s="329">
        <v>240.1</v>
      </c>
    </row>
    <row r="54" spans="1:44" x14ac:dyDescent="0.15">
      <c r="A54" s="259"/>
      <c r="AK54" s="330"/>
      <c r="AL54" s="331" t="s">
        <v>518</v>
      </c>
      <c r="AM54" s="332">
        <v>1597087</v>
      </c>
      <c r="AN54" s="333">
        <v>534858</v>
      </c>
      <c r="AO54" s="334">
        <v>717</v>
      </c>
      <c r="AP54" s="335">
        <v>154376</v>
      </c>
      <c r="AQ54" s="336">
        <v>29.1</v>
      </c>
      <c r="AR54" s="337">
        <v>687.9</v>
      </c>
    </row>
    <row r="55" spans="1:44" x14ac:dyDescent="0.15">
      <c r="A55" s="259"/>
      <c r="AK55" s="315" t="s">
        <v>520</v>
      </c>
      <c r="AL55" s="316"/>
      <c r="AM55" s="324">
        <v>797245</v>
      </c>
      <c r="AN55" s="325">
        <v>276054</v>
      </c>
      <c r="AO55" s="326">
        <v>-63.5</v>
      </c>
      <c r="AP55" s="327">
        <v>277467</v>
      </c>
      <c r="AQ55" s="328">
        <v>-7.8</v>
      </c>
      <c r="AR55" s="329">
        <v>-55.7</v>
      </c>
    </row>
    <row r="56" spans="1:44" x14ac:dyDescent="0.15">
      <c r="A56" s="259"/>
      <c r="AK56" s="330"/>
      <c r="AL56" s="331" t="s">
        <v>518</v>
      </c>
      <c r="AM56" s="332">
        <v>208258</v>
      </c>
      <c r="AN56" s="333">
        <v>72111</v>
      </c>
      <c r="AO56" s="334">
        <v>-86.5</v>
      </c>
      <c r="AP56" s="335">
        <v>128378</v>
      </c>
      <c r="AQ56" s="336">
        <v>-16.8</v>
      </c>
      <c r="AR56" s="337">
        <v>-69.7</v>
      </c>
    </row>
    <row r="57" spans="1:44" x14ac:dyDescent="0.15">
      <c r="A57" s="259"/>
      <c r="AK57" s="315" t="s">
        <v>521</v>
      </c>
      <c r="AL57" s="316"/>
      <c r="AM57" s="324">
        <v>1672684</v>
      </c>
      <c r="AN57" s="325">
        <v>589181</v>
      </c>
      <c r="AO57" s="326">
        <v>113.4</v>
      </c>
      <c r="AP57" s="327">
        <v>282256</v>
      </c>
      <c r="AQ57" s="328">
        <v>1.7</v>
      </c>
      <c r="AR57" s="329">
        <v>111.7</v>
      </c>
    </row>
    <row r="58" spans="1:44" x14ac:dyDescent="0.15">
      <c r="A58" s="259"/>
      <c r="AK58" s="330"/>
      <c r="AL58" s="331" t="s">
        <v>518</v>
      </c>
      <c r="AM58" s="332">
        <v>1437731</v>
      </c>
      <c r="AN58" s="333">
        <v>506422</v>
      </c>
      <c r="AO58" s="334">
        <v>602.29999999999995</v>
      </c>
      <c r="AP58" s="335">
        <v>145453</v>
      </c>
      <c r="AQ58" s="336">
        <v>13.3</v>
      </c>
      <c r="AR58" s="337">
        <v>589</v>
      </c>
    </row>
    <row r="59" spans="1:44" x14ac:dyDescent="0.15">
      <c r="A59" s="259"/>
      <c r="AK59" s="315" t="s">
        <v>522</v>
      </c>
      <c r="AL59" s="316"/>
      <c r="AM59" s="324">
        <v>811505</v>
      </c>
      <c r="AN59" s="325">
        <v>295415</v>
      </c>
      <c r="AO59" s="326">
        <v>-49.9</v>
      </c>
      <c r="AP59" s="327">
        <v>295341</v>
      </c>
      <c r="AQ59" s="328">
        <v>4.5999999999999996</v>
      </c>
      <c r="AR59" s="329">
        <v>-54.5</v>
      </c>
    </row>
    <row r="60" spans="1:44" x14ac:dyDescent="0.15">
      <c r="A60" s="259"/>
      <c r="AK60" s="330"/>
      <c r="AL60" s="331" t="s">
        <v>518</v>
      </c>
      <c r="AM60" s="332">
        <v>195647</v>
      </c>
      <c r="AN60" s="333">
        <v>71222</v>
      </c>
      <c r="AO60" s="334">
        <v>-85.9</v>
      </c>
      <c r="AP60" s="335">
        <v>137402</v>
      </c>
      <c r="AQ60" s="336">
        <v>-5.5</v>
      </c>
      <c r="AR60" s="337">
        <v>-80.400000000000006</v>
      </c>
    </row>
    <row r="61" spans="1:44" x14ac:dyDescent="0.15">
      <c r="A61" s="259"/>
      <c r="AK61" s="315" t="s">
        <v>523</v>
      </c>
      <c r="AL61" s="338"/>
      <c r="AM61" s="324">
        <v>1238090</v>
      </c>
      <c r="AN61" s="325">
        <v>426283</v>
      </c>
      <c r="AO61" s="326">
        <v>41.4</v>
      </c>
      <c r="AP61" s="327">
        <v>284895</v>
      </c>
      <c r="AQ61" s="339">
        <v>1.9</v>
      </c>
      <c r="AR61" s="329">
        <v>39.5</v>
      </c>
    </row>
    <row r="62" spans="1:44" x14ac:dyDescent="0.15">
      <c r="A62" s="259"/>
      <c r="AK62" s="330"/>
      <c r="AL62" s="331" t="s">
        <v>518</v>
      </c>
      <c r="AM62" s="332">
        <v>727472</v>
      </c>
      <c r="AN62" s="333">
        <v>250017</v>
      </c>
      <c r="AO62" s="334">
        <v>224.5</v>
      </c>
      <c r="AP62" s="335">
        <v>137042</v>
      </c>
      <c r="AQ62" s="336">
        <v>4.3</v>
      </c>
      <c r="AR62" s="337">
        <v>220.2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Ru3tVm1u9SQZR0EChv7eG9/Km4fwbNx/3PuJ/mXZpLQ0gDqOCgmAPy9J6zj5HZ5wZSsB2D3LFyc5UTwslNwYKQ==" saltValue="371o04W1ddgwXg41uYcrx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j+ma3+cJ7VG17rmuAzGlc2zpQZ0W+lmXNleQlN+lPRWUZ3Bpqh500Ktprl/Re47yo7XsmoTH/NBP1B5JVlgKwg==" saltValue="PjxpwHM1Zqjz/N3f8hkayg=="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i6CDw6GPtKoX2bzy5FGEpOutlTorjyBmqC7zmHsDRH2sUc7K+f6yn3oupLe/70jXtZ3jdqWgjBZ7rCkVf6qj/g==" saltValue="sea/Gnu7OM1XYLou7VXyug==" spinCount="100000" sheet="1" objects="1" scenarios="1"/>
  <dataConsolidate link="1"/>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69.819999999999993</v>
      </c>
      <c r="G47" s="12">
        <v>68.59</v>
      </c>
      <c r="H47" s="12">
        <v>69.069999999999993</v>
      </c>
      <c r="I47" s="12">
        <v>75.099999999999994</v>
      </c>
      <c r="J47" s="13">
        <v>78.430000000000007</v>
      </c>
    </row>
    <row r="48" spans="2:10" ht="57.75" customHeight="1" x14ac:dyDescent="0.15">
      <c r="B48" s="14"/>
      <c r="C48" s="1128" t="s">
        <v>4</v>
      </c>
      <c r="D48" s="1128"/>
      <c r="E48" s="1129"/>
      <c r="F48" s="15">
        <v>0.28000000000000003</v>
      </c>
      <c r="G48" s="16">
        <v>1.95</v>
      </c>
      <c r="H48" s="16">
        <v>5.08</v>
      </c>
      <c r="I48" s="16">
        <v>4.3600000000000003</v>
      </c>
      <c r="J48" s="17">
        <v>0.56000000000000005</v>
      </c>
    </row>
    <row r="49" spans="2:10" ht="57.75" customHeight="1" thickBot="1" x14ac:dyDescent="0.2">
      <c r="B49" s="18"/>
      <c r="C49" s="1130" t="s">
        <v>5</v>
      </c>
      <c r="D49" s="1130"/>
      <c r="E49" s="1131"/>
      <c r="F49" s="19">
        <v>14.54</v>
      </c>
      <c r="G49" s="20">
        <v>2.0299999999999998</v>
      </c>
      <c r="H49" s="20">
        <v>3.33</v>
      </c>
      <c r="I49" s="20" t="s">
        <v>530</v>
      </c>
      <c r="J49" s="21" t="s">
        <v>531</v>
      </c>
    </row>
    <row r="50" spans="2:10" x14ac:dyDescent="0.15"/>
  </sheetData>
  <sheetProtection algorithmName="SHA-512" hashValue="CEEvJKno9ts0eG0p2EFbpdJLAUp/BO7ldfIysT7di4EK1SacJxkEemHiqutlGHZn9iNRUDRKZGWwzMkStGZstw==" saltValue="gQguNetL5TDhdAhfO5qc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532</v>
      </c>
      <c r="D34" s="1136"/>
      <c r="E34" s="1137"/>
      <c r="F34" s="32">
        <v>0</v>
      </c>
      <c r="G34" s="33">
        <v>0.14000000000000001</v>
      </c>
      <c r="H34" s="33">
        <v>0.04</v>
      </c>
      <c r="I34" s="33">
        <v>0.01</v>
      </c>
      <c r="J34" s="34">
        <v>11.05</v>
      </c>
      <c r="K34" s="22"/>
      <c r="L34" s="22"/>
      <c r="M34" s="22"/>
      <c r="N34" s="22"/>
      <c r="O34" s="22"/>
      <c r="P34" s="22"/>
    </row>
    <row r="35" spans="1:16" ht="39" customHeight="1" x14ac:dyDescent="0.15">
      <c r="A35" s="22"/>
      <c r="B35" s="35"/>
      <c r="C35" s="1132" t="s">
        <v>533</v>
      </c>
      <c r="D35" s="1132"/>
      <c r="E35" s="1133"/>
      <c r="F35" s="36">
        <v>0.02</v>
      </c>
      <c r="G35" s="37">
        <v>0.01</v>
      </c>
      <c r="H35" s="37">
        <v>0.02</v>
      </c>
      <c r="I35" s="37">
        <v>0</v>
      </c>
      <c r="J35" s="38">
        <v>0.62</v>
      </c>
      <c r="K35" s="22"/>
      <c r="L35" s="22"/>
      <c r="M35" s="22"/>
      <c r="N35" s="22"/>
      <c r="O35" s="22"/>
      <c r="P35" s="22"/>
    </row>
    <row r="36" spans="1:16" ht="39" customHeight="1" x14ac:dyDescent="0.15">
      <c r="A36" s="22"/>
      <c r="B36" s="35"/>
      <c r="C36" s="1132" t="s">
        <v>534</v>
      </c>
      <c r="D36" s="1132"/>
      <c r="E36" s="1133"/>
      <c r="F36" s="36">
        <v>0.28000000000000003</v>
      </c>
      <c r="G36" s="37">
        <v>1.95</v>
      </c>
      <c r="H36" s="37">
        <v>5.08</v>
      </c>
      <c r="I36" s="37">
        <v>4.3499999999999996</v>
      </c>
      <c r="J36" s="38">
        <v>0.56000000000000005</v>
      </c>
      <c r="K36" s="22"/>
      <c r="L36" s="22"/>
      <c r="M36" s="22"/>
      <c r="N36" s="22"/>
      <c r="O36" s="22"/>
      <c r="P36" s="22"/>
    </row>
    <row r="37" spans="1:16" ht="39" customHeight="1" x14ac:dyDescent="0.15">
      <c r="A37" s="22"/>
      <c r="B37" s="35"/>
      <c r="C37" s="1132" t="s">
        <v>535</v>
      </c>
      <c r="D37" s="1132"/>
      <c r="E37" s="1133"/>
      <c r="F37" s="36">
        <v>0</v>
      </c>
      <c r="G37" s="37">
        <v>0</v>
      </c>
      <c r="H37" s="37">
        <v>0</v>
      </c>
      <c r="I37" s="37">
        <v>0</v>
      </c>
      <c r="J37" s="38">
        <v>0.44</v>
      </c>
      <c r="K37" s="22"/>
      <c r="L37" s="22"/>
      <c r="M37" s="22"/>
      <c r="N37" s="22"/>
      <c r="O37" s="22"/>
      <c r="P37" s="22"/>
    </row>
    <row r="38" spans="1:16" ht="39" customHeight="1" x14ac:dyDescent="0.15">
      <c r="A38" s="22"/>
      <c r="B38" s="35"/>
      <c r="C38" s="1132" t="s">
        <v>536</v>
      </c>
      <c r="D38" s="1132"/>
      <c r="E38" s="1133"/>
      <c r="F38" s="36">
        <v>0.08</v>
      </c>
      <c r="G38" s="37">
        <v>0.46</v>
      </c>
      <c r="H38" s="37">
        <v>0.38</v>
      </c>
      <c r="I38" s="37">
        <v>0.46</v>
      </c>
      <c r="J38" s="38">
        <v>0.28999999999999998</v>
      </c>
      <c r="K38" s="22"/>
      <c r="L38" s="22"/>
      <c r="M38" s="22"/>
      <c r="N38" s="22"/>
      <c r="O38" s="22"/>
      <c r="P38" s="22"/>
    </row>
    <row r="39" spans="1:16" ht="39" customHeight="1" x14ac:dyDescent="0.15">
      <c r="A39" s="22"/>
      <c r="B39" s="35"/>
      <c r="C39" s="1132" t="s">
        <v>537</v>
      </c>
      <c r="D39" s="1132"/>
      <c r="E39" s="1133"/>
      <c r="F39" s="36">
        <v>0.01</v>
      </c>
      <c r="G39" s="37">
        <v>0.03</v>
      </c>
      <c r="H39" s="37">
        <v>0.01</v>
      </c>
      <c r="I39" s="37">
        <v>0</v>
      </c>
      <c r="J39" s="38">
        <v>0.01</v>
      </c>
      <c r="K39" s="22"/>
      <c r="L39" s="22"/>
      <c r="M39" s="22"/>
      <c r="N39" s="22"/>
      <c r="O39" s="22"/>
      <c r="P39" s="22"/>
    </row>
    <row r="40" spans="1:16" ht="39" customHeight="1" x14ac:dyDescent="0.15">
      <c r="A40" s="22"/>
      <c r="B40" s="35"/>
      <c r="C40" s="1132" t="s">
        <v>538</v>
      </c>
      <c r="D40" s="1132"/>
      <c r="E40" s="1133"/>
      <c r="F40" s="36">
        <v>0</v>
      </c>
      <c r="G40" s="37">
        <v>0</v>
      </c>
      <c r="H40" s="37">
        <v>0</v>
      </c>
      <c r="I40" s="37">
        <v>0.01</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539</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540</v>
      </c>
      <c r="D43" s="1134"/>
      <c r="E43" s="1135"/>
      <c r="F43" s="41" t="s">
        <v>486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mv80Uthep6v/H4Dbrn4Xd+Etvt/FIFGzhTAWFCu51aJquZ5Gy+krNrm4PUvvJGdluZzn4WjtkVQ8OqEzsLa8w==" saltValue="A4KoVuziKXq4gKp2Pw83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6"/>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663</v>
      </c>
      <c r="L45" s="58">
        <v>595</v>
      </c>
      <c r="M45" s="58">
        <v>597</v>
      </c>
      <c r="N45" s="58">
        <v>654</v>
      </c>
      <c r="O45" s="59">
        <v>651</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486</v>
      </c>
      <c r="L46" s="62" t="s">
        <v>486</v>
      </c>
      <c r="M46" s="62" t="s">
        <v>486</v>
      </c>
      <c r="N46" s="62" t="s">
        <v>486</v>
      </c>
      <c r="O46" s="63" t="s">
        <v>486</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486</v>
      </c>
      <c r="L47" s="62" t="s">
        <v>486</v>
      </c>
      <c r="M47" s="62" t="s">
        <v>486</v>
      </c>
      <c r="N47" s="62" t="s">
        <v>486</v>
      </c>
      <c r="O47" s="63" t="s">
        <v>486</v>
      </c>
      <c r="P47" s="46"/>
      <c r="Q47" s="46"/>
      <c r="R47" s="46"/>
      <c r="S47" s="46"/>
      <c r="T47" s="46"/>
      <c r="U47" s="46"/>
    </row>
    <row r="48" spans="1:21" ht="30.75" customHeight="1" x14ac:dyDescent="0.15">
      <c r="A48" s="46"/>
      <c r="B48" s="1163"/>
      <c r="C48" s="1164"/>
      <c r="D48" s="60"/>
      <c r="E48" s="1140" t="s">
        <v>13</v>
      </c>
      <c r="F48" s="1140"/>
      <c r="G48" s="1140"/>
      <c r="H48" s="1140"/>
      <c r="I48" s="1140"/>
      <c r="J48" s="1141"/>
      <c r="K48" s="61">
        <v>123</v>
      </c>
      <c r="L48" s="62">
        <v>121</v>
      </c>
      <c r="M48" s="62">
        <v>125</v>
      </c>
      <c r="N48" s="62">
        <v>124</v>
      </c>
      <c r="O48" s="63">
        <v>124</v>
      </c>
      <c r="P48" s="46"/>
      <c r="Q48" s="46"/>
      <c r="R48" s="46"/>
      <c r="S48" s="46"/>
      <c r="T48" s="46"/>
      <c r="U48" s="46"/>
    </row>
    <row r="49" spans="1:21" ht="30.75" customHeight="1" x14ac:dyDescent="0.15">
      <c r="A49" s="46"/>
      <c r="B49" s="1163"/>
      <c r="C49" s="1164"/>
      <c r="D49" s="60"/>
      <c r="E49" s="1140" t="s">
        <v>14</v>
      </c>
      <c r="F49" s="1140"/>
      <c r="G49" s="1140"/>
      <c r="H49" s="1140"/>
      <c r="I49" s="1140"/>
      <c r="J49" s="1141"/>
      <c r="K49" s="61">
        <v>18</v>
      </c>
      <c r="L49" s="62">
        <v>18</v>
      </c>
      <c r="M49" s="62">
        <v>18</v>
      </c>
      <c r="N49" s="62">
        <v>9</v>
      </c>
      <c r="O49" s="63">
        <v>7</v>
      </c>
      <c r="P49" s="46"/>
      <c r="Q49" s="46"/>
      <c r="R49" s="46"/>
      <c r="S49" s="46"/>
      <c r="T49" s="46"/>
      <c r="U49" s="46"/>
    </row>
    <row r="50" spans="1:21" ht="30.75" customHeight="1" x14ac:dyDescent="0.15">
      <c r="A50" s="46"/>
      <c r="B50" s="1163"/>
      <c r="C50" s="1164"/>
      <c r="D50" s="60"/>
      <c r="E50" s="1140" t="s">
        <v>15</v>
      </c>
      <c r="F50" s="1140"/>
      <c r="G50" s="1140"/>
      <c r="H50" s="1140"/>
      <c r="I50" s="1140"/>
      <c r="J50" s="1141"/>
      <c r="K50" s="61">
        <v>0</v>
      </c>
      <c r="L50" s="62">
        <v>0</v>
      </c>
      <c r="M50" s="62">
        <v>0</v>
      </c>
      <c r="N50" s="62">
        <v>0</v>
      </c>
      <c r="O50" s="63">
        <v>0</v>
      </c>
      <c r="P50" s="46"/>
      <c r="Q50" s="46"/>
      <c r="R50" s="46"/>
      <c r="S50" s="46"/>
      <c r="T50" s="46"/>
      <c r="U50" s="46"/>
    </row>
    <row r="51" spans="1:21" ht="30.75" customHeight="1" x14ac:dyDescent="0.15">
      <c r="A51" s="46"/>
      <c r="B51" s="1165"/>
      <c r="C51" s="1166"/>
      <c r="D51" s="64"/>
      <c r="E51" s="1140" t="s">
        <v>16</v>
      </c>
      <c r="F51" s="1140"/>
      <c r="G51" s="1140"/>
      <c r="H51" s="1140"/>
      <c r="I51" s="1140"/>
      <c r="J51" s="1141"/>
      <c r="K51" s="61">
        <v>0</v>
      </c>
      <c r="L51" s="62">
        <v>0</v>
      </c>
      <c r="M51" s="62">
        <v>0</v>
      </c>
      <c r="N51" s="62">
        <v>0</v>
      </c>
      <c r="O51" s="63">
        <v>0</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580</v>
      </c>
      <c r="L52" s="62">
        <v>568</v>
      </c>
      <c r="M52" s="62">
        <v>551</v>
      </c>
      <c r="N52" s="62">
        <v>541</v>
      </c>
      <c r="O52" s="63">
        <v>532</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224</v>
      </c>
      <c r="L53" s="67">
        <v>166</v>
      </c>
      <c r="M53" s="67">
        <v>189</v>
      </c>
      <c r="N53" s="67">
        <v>246</v>
      </c>
      <c r="O53" s="68">
        <v>250</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15"/>
    <row r="66" s="47" customFormat="1" ht="12.6" hidden="1" customHeight="1" x14ac:dyDescent="0.15"/>
    <row r="67" s="47" customFormat="1" ht="12.6" hidden="1" customHeight="1" x14ac:dyDescent="0.15"/>
    <row r="68" s="47" customFormat="1" ht="12.6" hidden="1" customHeight="1" x14ac:dyDescent="0.15"/>
    <row r="69" s="47" customFormat="1" ht="12.6" hidden="1" customHeight="1" x14ac:dyDescent="0.15"/>
    <row r="70" s="47" customFormat="1" ht="12.6" hidden="1" customHeight="1" x14ac:dyDescent="0.15"/>
    <row r="71" s="47" customFormat="1" ht="12.6" hidden="1" customHeight="1" x14ac:dyDescent="0.15"/>
    <row r="72" s="47" customFormat="1" ht="12.6" hidden="1" customHeight="1" x14ac:dyDescent="0.15"/>
    <row r="73" s="47" customFormat="1" ht="12.6" hidden="1" customHeight="1" x14ac:dyDescent="0.15"/>
    <row r="74" s="47" customFormat="1" ht="12.6" hidden="1" customHeight="1" x14ac:dyDescent="0.15"/>
    <row r="75" s="47" customFormat="1" ht="12.6" hidden="1" customHeight="1" x14ac:dyDescent="0.15"/>
    <row r="76" s="47" customFormat="1" ht="12.6" hidden="1" customHeight="1" x14ac:dyDescent="0.15"/>
  </sheetData>
  <sheetProtection algorithmName="SHA-512" hashValue="CUypSXEvtazIcyQzIstPe7Su/sb0d6dLO5qgBGiSVh7bpQD/dX3QCOxQSgJfLHdAeVQ1fcX253lVhWvHfNGz1w==" saltValue="jQLngiBzK6GREUhPcc5AW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s="94" customFormat="1" ht="15" customHeight="1" x14ac:dyDescent="0.15"/>
    <row r="23" s="94" customFormat="1" ht="15" customHeight="1" x14ac:dyDescent="0.15"/>
    <row r="24" s="94" customFormat="1" ht="15" customHeight="1" x14ac:dyDescent="0.15"/>
    <row r="25" s="94" customFormat="1" ht="15" customHeight="1" x14ac:dyDescent="0.15"/>
    <row r="26" s="94" customFormat="1" ht="15" customHeight="1" x14ac:dyDescent="0.15"/>
    <row r="27" s="94" customFormat="1" ht="15" customHeight="1" x14ac:dyDescent="0.15"/>
    <row r="28" s="94" customFormat="1" ht="15" customHeight="1" x14ac:dyDescent="0.15"/>
    <row r="29" s="94" customFormat="1" ht="15" customHeight="1" x14ac:dyDescent="0.15"/>
    <row r="30" s="94" customFormat="1" ht="15" customHeight="1" x14ac:dyDescent="0.15"/>
    <row r="31" s="94" customFormat="1" ht="15" customHeight="1" x14ac:dyDescent="0.15"/>
    <row r="32" s="94"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81" t="s">
        <v>30</v>
      </c>
      <c r="C41" s="1182"/>
      <c r="D41" s="103"/>
      <c r="E41" s="1183" t="s">
        <v>31</v>
      </c>
      <c r="F41" s="1183"/>
      <c r="G41" s="1183"/>
      <c r="H41" s="1184"/>
      <c r="I41" s="342">
        <v>4710</v>
      </c>
      <c r="J41" s="343">
        <v>5369</v>
      </c>
      <c r="K41" s="343">
        <v>5195</v>
      </c>
      <c r="L41" s="343">
        <v>5159</v>
      </c>
      <c r="M41" s="344">
        <v>4947</v>
      </c>
    </row>
    <row r="42" spans="2:13" ht="27.75" customHeight="1" x14ac:dyDescent="0.15">
      <c r="B42" s="1171"/>
      <c r="C42" s="1172"/>
      <c r="D42" s="104"/>
      <c r="E42" s="1175" t="s">
        <v>32</v>
      </c>
      <c r="F42" s="1175"/>
      <c r="G42" s="1175"/>
      <c r="H42" s="1176"/>
      <c r="I42" s="345" t="s">
        <v>486</v>
      </c>
      <c r="J42" s="346" t="s">
        <v>486</v>
      </c>
      <c r="K42" s="346" t="s">
        <v>486</v>
      </c>
      <c r="L42" s="346">
        <v>54</v>
      </c>
      <c r="M42" s="347">
        <v>41</v>
      </c>
    </row>
    <row r="43" spans="2:13" ht="27.75" customHeight="1" x14ac:dyDescent="0.15">
      <c r="B43" s="1171"/>
      <c r="C43" s="1172"/>
      <c r="D43" s="104"/>
      <c r="E43" s="1175" t="s">
        <v>33</v>
      </c>
      <c r="F43" s="1175"/>
      <c r="G43" s="1175"/>
      <c r="H43" s="1176"/>
      <c r="I43" s="345">
        <v>1188</v>
      </c>
      <c r="J43" s="346">
        <v>1145</v>
      </c>
      <c r="K43" s="346">
        <v>1072</v>
      </c>
      <c r="L43" s="346">
        <v>983</v>
      </c>
      <c r="M43" s="347">
        <v>919</v>
      </c>
    </row>
    <row r="44" spans="2:13" ht="27.75" customHeight="1" x14ac:dyDescent="0.15">
      <c r="B44" s="1171"/>
      <c r="C44" s="1172"/>
      <c r="D44" s="104"/>
      <c r="E44" s="1175" t="s">
        <v>34</v>
      </c>
      <c r="F44" s="1175"/>
      <c r="G44" s="1175"/>
      <c r="H44" s="1176"/>
      <c r="I44" s="345">
        <v>50</v>
      </c>
      <c r="J44" s="346">
        <v>48</v>
      </c>
      <c r="K44" s="346">
        <v>30</v>
      </c>
      <c r="L44" s="346">
        <v>21</v>
      </c>
      <c r="M44" s="347">
        <v>28</v>
      </c>
    </row>
    <row r="45" spans="2:13" ht="27.75" customHeight="1" x14ac:dyDescent="0.15">
      <c r="B45" s="1171"/>
      <c r="C45" s="1172"/>
      <c r="D45" s="104"/>
      <c r="E45" s="1175" t="s">
        <v>35</v>
      </c>
      <c r="F45" s="1175"/>
      <c r="G45" s="1175"/>
      <c r="H45" s="1176"/>
      <c r="I45" s="345">
        <v>839</v>
      </c>
      <c r="J45" s="346">
        <v>554</v>
      </c>
      <c r="K45" s="346">
        <v>753</v>
      </c>
      <c r="L45" s="346">
        <v>593</v>
      </c>
      <c r="M45" s="347">
        <v>552</v>
      </c>
    </row>
    <row r="46" spans="2:13" ht="27.75" customHeight="1" x14ac:dyDescent="0.15">
      <c r="B46" s="1171"/>
      <c r="C46" s="1172"/>
      <c r="D46" s="105"/>
      <c r="E46" s="1175" t="s">
        <v>36</v>
      </c>
      <c r="F46" s="1175"/>
      <c r="G46" s="1175"/>
      <c r="H46" s="1176"/>
      <c r="I46" s="345" t="s">
        <v>486</v>
      </c>
      <c r="J46" s="346" t="s">
        <v>486</v>
      </c>
      <c r="K46" s="346" t="s">
        <v>486</v>
      </c>
      <c r="L46" s="346" t="s">
        <v>486</v>
      </c>
      <c r="M46" s="347" t="s">
        <v>486</v>
      </c>
    </row>
    <row r="47" spans="2:13" ht="27.75" customHeight="1" x14ac:dyDescent="0.15">
      <c r="B47" s="1171"/>
      <c r="C47" s="1172"/>
      <c r="D47" s="106"/>
      <c r="E47" s="1185" t="s">
        <v>37</v>
      </c>
      <c r="F47" s="1186"/>
      <c r="G47" s="1186"/>
      <c r="H47" s="1187"/>
      <c r="I47" s="345" t="s">
        <v>486</v>
      </c>
      <c r="J47" s="346" t="s">
        <v>486</v>
      </c>
      <c r="K47" s="346" t="s">
        <v>486</v>
      </c>
      <c r="L47" s="346" t="s">
        <v>486</v>
      </c>
      <c r="M47" s="347" t="s">
        <v>486</v>
      </c>
    </row>
    <row r="48" spans="2:13" ht="27.75" customHeight="1" x14ac:dyDescent="0.15">
      <c r="B48" s="1171"/>
      <c r="C48" s="1172"/>
      <c r="D48" s="104"/>
      <c r="E48" s="1175" t="s">
        <v>38</v>
      </c>
      <c r="F48" s="1175"/>
      <c r="G48" s="1175"/>
      <c r="H48" s="1176"/>
      <c r="I48" s="345" t="s">
        <v>486</v>
      </c>
      <c r="J48" s="346" t="s">
        <v>486</v>
      </c>
      <c r="K48" s="346" t="s">
        <v>486</v>
      </c>
      <c r="L48" s="346" t="s">
        <v>486</v>
      </c>
      <c r="M48" s="347" t="s">
        <v>486</v>
      </c>
    </row>
    <row r="49" spans="2:13" ht="27.75" customHeight="1" x14ac:dyDescent="0.15">
      <c r="B49" s="1173"/>
      <c r="C49" s="1174"/>
      <c r="D49" s="104"/>
      <c r="E49" s="1175" t="s">
        <v>39</v>
      </c>
      <c r="F49" s="1175"/>
      <c r="G49" s="1175"/>
      <c r="H49" s="1176"/>
      <c r="I49" s="345" t="s">
        <v>486</v>
      </c>
      <c r="J49" s="346" t="s">
        <v>486</v>
      </c>
      <c r="K49" s="346" t="s">
        <v>486</v>
      </c>
      <c r="L49" s="346" t="s">
        <v>486</v>
      </c>
      <c r="M49" s="347" t="s">
        <v>486</v>
      </c>
    </row>
    <row r="50" spans="2:13" ht="27.75" customHeight="1" x14ac:dyDescent="0.15">
      <c r="B50" s="1169" t="s">
        <v>40</v>
      </c>
      <c r="C50" s="1170"/>
      <c r="D50" s="107"/>
      <c r="E50" s="1175" t="s">
        <v>41</v>
      </c>
      <c r="F50" s="1175"/>
      <c r="G50" s="1175"/>
      <c r="H50" s="1176"/>
      <c r="I50" s="345">
        <v>3070</v>
      </c>
      <c r="J50" s="346">
        <v>3053</v>
      </c>
      <c r="K50" s="346">
        <v>3393</v>
      </c>
      <c r="L50" s="346">
        <v>3313</v>
      </c>
      <c r="M50" s="347">
        <v>3439</v>
      </c>
    </row>
    <row r="51" spans="2:13" ht="27.75" customHeight="1" x14ac:dyDescent="0.15">
      <c r="B51" s="1171"/>
      <c r="C51" s="1172"/>
      <c r="D51" s="104"/>
      <c r="E51" s="1175" t="s">
        <v>42</v>
      </c>
      <c r="F51" s="1175"/>
      <c r="G51" s="1175"/>
      <c r="H51" s="1176"/>
      <c r="I51" s="345">
        <v>54</v>
      </c>
      <c r="J51" s="346">
        <v>32</v>
      </c>
      <c r="K51" s="346">
        <v>18</v>
      </c>
      <c r="L51" s="346">
        <v>9</v>
      </c>
      <c r="M51" s="347">
        <v>3</v>
      </c>
    </row>
    <row r="52" spans="2:13" ht="27.75" customHeight="1" x14ac:dyDescent="0.15">
      <c r="B52" s="1173"/>
      <c r="C52" s="1174"/>
      <c r="D52" s="104"/>
      <c r="E52" s="1175" t="s">
        <v>43</v>
      </c>
      <c r="F52" s="1175"/>
      <c r="G52" s="1175"/>
      <c r="H52" s="1176"/>
      <c r="I52" s="345">
        <v>4663</v>
      </c>
      <c r="J52" s="346">
        <v>4715</v>
      </c>
      <c r="K52" s="346">
        <v>5223</v>
      </c>
      <c r="L52" s="346">
        <v>5494</v>
      </c>
      <c r="M52" s="347">
        <v>5176</v>
      </c>
    </row>
    <row r="53" spans="2:13" ht="27.75" customHeight="1" thickBot="1" x14ac:dyDescent="0.2">
      <c r="B53" s="1177" t="s">
        <v>19</v>
      </c>
      <c r="C53" s="1178"/>
      <c r="D53" s="108"/>
      <c r="E53" s="1179" t="s">
        <v>44</v>
      </c>
      <c r="F53" s="1179"/>
      <c r="G53" s="1179"/>
      <c r="H53" s="1180"/>
      <c r="I53" s="348">
        <v>-1001</v>
      </c>
      <c r="J53" s="349">
        <v>-684</v>
      </c>
      <c r="K53" s="349">
        <v>-1583</v>
      </c>
      <c r="L53" s="349">
        <v>-2006</v>
      </c>
      <c r="M53" s="350">
        <v>-2133</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EQvnSJIQAhmO6aZuQOkd1k/s6fCehjoOw3kxSNmM9Cy/yBlfK75qnR/Wh/uxgSIxOLBOGA9cS31nONORvz7dHw==" saltValue="yw+GwvwrchbPoS+ExZai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5"/>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2039</v>
      </c>
      <c r="G55" s="120">
        <v>2185</v>
      </c>
      <c r="H55" s="121">
        <v>2297</v>
      </c>
    </row>
    <row r="56" spans="2:8" ht="52.5" customHeight="1" x14ac:dyDescent="0.15">
      <c r="B56" s="122"/>
      <c r="C56" s="1198" t="s">
        <v>47</v>
      </c>
      <c r="D56" s="1198"/>
      <c r="E56" s="1199"/>
      <c r="F56" s="123">
        <v>252</v>
      </c>
      <c r="G56" s="123">
        <v>57</v>
      </c>
      <c r="H56" s="124">
        <v>62</v>
      </c>
    </row>
    <row r="57" spans="2:8" ht="53.25" customHeight="1" x14ac:dyDescent="0.15">
      <c r="B57" s="122"/>
      <c r="C57" s="1200" t="s">
        <v>48</v>
      </c>
      <c r="D57" s="1200"/>
      <c r="E57" s="1201"/>
      <c r="F57" s="125">
        <v>819</v>
      </c>
      <c r="G57" s="125">
        <v>786</v>
      </c>
      <c r="H57" s="126">
        <v>837</v>
      </c>
    </row>
    <row r="58" spans="2:8" ht="45.75" customHeight="1" x14ac:dyDescent="0.15">
      <c r="B58" s="127"/>
      <c r="C58" s="1188" t="s">
        <v>546</v>
      </c>
      <c r="D58" s="1189"/>
      <c r="E58" s="1190"/>
      <c r="F58" s="128">
        <v>475</v>
      </c>
      <c r="G58" s="128">
        <v>475</v>
      </c>
      <c r="H58" s="129">
        <v>525</v>
      </c>
    </row>
    <row r="59" spans="2:8" ht="45.75" customHeight="1" x14ac:dyDescent="0.15">
      <c r="B59" s="127"/>
      <c r="C59" s="1188" t="s">
        <v>547</v>
      </c>
      <c r="D59" s="1189"/>
      <c r="E59" s="1190"/>
      <c r="F59" s="128">
        <v>138</v>
      </c>
      <c r="G59" s="128">
        <v>138</v>
      </c>
      <c r="H59" s="129">
        <v>138</v>
      </c>
    </row>
    <row r="60" spans="2:8" ht="45.75" customHeight="1" x14ac:dyDescent="0.15">
      <c r="B60" s="127"/>
      <c r="C60" s="1188" t="s">
        <v>548</v>
      </c>
      <c r="D60" s="1189"/>
      <c r="E60" s="1190"/>
      <c r="F60" s="128">
        <v>149</v>
      </c>
      <c r="G60" s="128">
        <v>114</v>
      </c>
      <c r="H60" s="129">
        <v>86</v>
      </c>
    </row>
    <row r="61" spans="2:8" ht="45.75" customHeight="1" x14ac:dyDescent="0.15">
      <c r="B61" s="127"/>
      <c r="C61" s="1188" t="s">
        <v>549</v>
      </c>
      <c r="D61" s="1189"/>
      <c r="E61" s="1190"/>
      <c r="F61" s="128">
        <v>13</v>
      </c>
      <c r="G61" s="128">
        <v>14</v>
      </c>
      <c r="H61" s="129">
        <v>33</v>
      </c>
    </row>
    <row r="62" spans="2:8" ht="45.75" customHeight="1" thickBot="1" x14ac:dyDescent="0.2">
      <c r="B62" s="130"/>
      <c r="C62" s="1191" t="s">
        <v>550</v>
      </c>
      <c r="D62" s="1192"/>
      <c r="E62" s="1193"/>
      <c r="F62" s="131">
        <v>17</v>
      </c>
      <c r="G62" s="131">
        <v>16</v>
      </c>
      <c r="H62" s="132">
        <v>22</v>
      </c>
    </row>
    <row r="63" spans="2:8" ht="52.5" customHeight="1" thickBot="1" x14ac:dyDescent="0.2">
      <c r="B63" s="133"/>
      <c r="C63" s="1194" t="s">
        <v>49</v>
      </c>
      <c r="D63" s="1194"/>
      <c r="E63" s="1195"/>
      <c r="F63" s="134">
        <v>3110</v>
      </c>
      <c r="G63" s="134">
        <v>3029</v>
      </c>
      <c r="H63" s="135">
        <v>3197</v>
      </c>
    </row>
    <row r="64" spans="2:8" x14ac:dyDescent="0.15"/>
    <row r="65" s="1" customFormat="1" ht="13.5" hidden="1" customHeight="1" x14ac:dyDescent="0.15"/>
  </sheetData>
  <sheetProtection algorithmName="SHA-512" hashValue="LOIRtT/WRf0GKXlS2+cioU6xhEeQpaYTkI80DR87/FDx1/vGD/EbQMnBw/zKyRSyYLZX8XmnHNu3bU5O+mSJEw==" saltValue="3Q0mTJx2EPfmt9KkkOZc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214634</v>
      </c>
      <c r="E3" s="154"/>
      <c r="F3" s="155">
        <v>268375</v>
      </c>
      <c r="G3" s="156"/>
      <c r="H3" s="157"/>
    </row>
    <row r="4" spans="1:8" x14ac:dyDescent="0.15">
      <c r="A4" s="158"/>
      <c r="B4" s="159"/>
      <c r="C4" s="160"/>
      <c r="D4" s="161">
        <v>65470</v>
      </c>
      <c r="E4" s="162"/>
      <c r="F4" s="163">
        <v>119602</v>
      </c>
      <c r="G4" s="164"/>
      <c r="H4" s="165"/>
    </row>
    <row r="5" spans="1:8" x14ac:dyDescent="0.15">
      <c r="A5" s="146" t="s">
        <v>519</v>
      </c>
      <c r="B5" s="151"/>
      <c r="C5" s="152"/>
      <c r="D5" s="153">
        <v>756133</v>
      </c>
      <c r="E5" s="154"/>
      <c r="F5" s="155">
        <v>301035</v>
      </c>
      <c r="G5" s="156"/>
      <c r="H5" s="157"/>
    </row>
    <row r="6" spans="1:8" x14ac:dyDescent="0.15">
      <c r="A6" s="158"/>
      <c r="B6" s="159"/>
      <c r="C6" s="160"/>
      <c r="D6" s="161">
        <v>534858</v>
      </c>
      <c r="E6" s="162"/>
      <c r="F6" s="163">
        <v>154376</v>
      </c>
      <c r="G6" s="164"/>
      <c r="H6" s="165"/>
    </row>
    <row r="7" spans="1:8" x14ac:dyDescent="0.15">
      <c r="A7" s="146" t="s">
        <v>520</v>
      </c>
      <c r="B7" s="151"/>
      <c r="C7" s="152"/>
      <c r="D7" s="153">
        <v>276054</v>
      </c>
      <c r="E7" s="154"/>
      <c r="F7" s="155">
        <v>277467</v>
      </c>
      <c r="G7" s="156"/>
      <c r="H7" s="157"/>
    </row>
    <row r="8" spans="1:8" x14ac:dyDescent="0.15">
      <c r="A8" s="158"/>
      <c r="B8" s="159"/>
      <c r="C8" s="160"/>
      <c r="D8" s="161">
        <v>72111</v>
      </c>
      <c r="E8" s="162"/>
      <c r="F8" s="163">
        <v>128378</v>
      </c>
      <c r="G8" s="164"/>
      <c r="H8" s="165"/>
    </row>
    <row r="9" spans="1:8" x14ac:dyDescent="0.15">
      <c r="A9" s="146" t="s">
        <v>521</v>
      </c>
      <c r="B9" s="151"/>
      <c r="C9" s="152"/>
      <c r="D9" s="153">
        <v>589181</v>
      </c>
      <c r="E9" s="154"/>
      <c r="F9" s="155">
        <v>282256</v>
      </c>
      <c r="G9" s="156"/>
      <c r="H9" s="157"/>
    </row>
    <row r="10" spans="1:8" x14ac:dyDescent="0.15">
      <c r="A10" s="158"/>
      <c r="B10" s="159"/>
      <c r="C10" s="160"/>
      <c r="D10" s="161">
        <v>506422</v>
      </c>
      <c r="E10" s="162"/>
      <c r="F10" s="163">
        <v>145453</v>
      </c>
      <c r="G10" s="164"/>
      <c r="H10" s="165"/>
    </row>
    <row r="11" spans="1:8" x14ac:dyDescent="0.15">
      <c r="A11" s="146" t="s">
        <v>522</v>
      </c>
      <c r="B11" s="151"/>
      <c r="C11" s="152"/>
      <c r="D11" s="153">
        <v>295415</v>
      </c>
      <c r="E11" s="154"/>
      <c r="F11" s="155">
        <v>295341</v>
      </c>
      <c r="G11" s="156"/>
      <c r="H11" s="157"/>
    </row>
    <row r="12" spans="1:8" x14ac:dyDescent="0.15">
      <c r="A12" s="158"/>
      <c r="B12" s="159"/>
      <c r="C12" s="166"/>
      <c r="D12" s="161">
        <v>71222</v>
      </c>
      <c r="E12" s="162"/>
      <c r="F12" s="163">
        <v>137402</v>
      </c>
      <c r="G12" s="164"/>
      <c r="H12" s="165"/>
    </row>
    <row r="13" spans="1:8" x14ac:dyDescent="0.15">
      <c r="A13" s="146"/>
      <c r="B13" s="151"/>
      <c r="C13" s="152"/>
      <c r="D13" s="153">
        <v>426283</v>
      </c>
      <c r="E13" s="154"/>
      <c r="F13" s="155">
        <v>284895</v>
      </c>
      <c r="G13" s="167"/>
      <c r="H13" s="157"/>
    </row>
    <row r="14" spans="1:8" x14ac:dyDescent="0.15">
      <c r="A14" s="158"/>
      <c r="B14" s="159"/>
      <c r="C14" s="160"/>
      <c r="D14" s="161">
        <v>250017</v>
      </c>
      <c r="E14" s="162"/>
      <c r="F14" s="163">
        <v>137042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0.28000000000000003</v>
      </c>
      <c r="C19" s="168">
        <f>ROUND(VALUE(SUBSTITUTE(実質収支比率等に係る経年分析!G$48,"▲","-")),2)</f>
        <v>1.95</v>
      </c>
      <c r="D19" s="168">
        <f>ROUND(VALUE(SUBSTITUTE(実質収支比率等に係る経年分析!H$48,"▲","-")),2)</f>
        <v>5.08</v>
      </c>
      <c r="E19" s="168">
        <f>ROUND(VALUE(SUBSTITUTE(実質収支比率等に係る経年分析!I$48,"▲","-")),2)</f>
        <v>4.3600000000000003</v>
      </c>
      <c r="F19" s="168">
        <f>ROUND(VALUE(SUBSTITUTE(実質収支比率等に係る経年分析!J$48,"▲","-")),2)</f>
        <v>0.56000000000000005</v>
      </c>
    </row>
    <row r="20" spans="1:11" x14ac:dyDescent="0.15">
      <c r="A20" s="168" t="s">
        <v>53</v>
      </c>
      <c r="B20" s="168">
        <f>ROUND(VALUE(SUBSTITUTE(実質収支比率等に係る経年分析!F$47,"▲","-")),2)</f>
        <v>69.819999999999993</v>
      </c>
      <c r="C20" s="168">
        <f>ROUND(VALUE(SUBSTITUTE(実質収支比率等に係る経年分析!G$47,"▲","-")),2)</f>
        <v>68.59</v>
      </c>
      <c r="D20" s="168">
        <f>ROUND(VALUE(SUBSTITUTE(実質収支比率等に係る経年分析!H$47,"▲","-")),2)</f>
        <v>69.069999999999993</v>
      </c>
      <c r="E20" s="168">
        <f>ROUND(VALUE(SUBSTITUTE(実質収支比率等に係る経年分析!I$47,"▲","-")),2)</f>
        <v>75.099999999999994</v>
      </c>
      <c r="F20" s="168">
        <f>ROUND(VALUE(SUBSTITUTE(実質収支比率等に係る経年分析!J$47,"▲","-")),2)</f>
        <v>78.430000000000007</v>
      </c>
    </row>
    <row r="21" spans="1:11" x14ac:dyDescent="0.15">
      <c r="A21" s="168" t="s">
        <v>54</v>
      </c>
      <c r="B21" s="168">
        <f>IF(ISNUMBER(VALUE(SUBSTITUTE(実質収支比率等に係る経年分析!F$49,"▲","-"))),ROUND(VALUE(SUBSTITUTE(実質収支比率等に係る経年分析!F$49,"▲","-")),2),NA())</f>
        <v>14.54</v>
      </c>
      <c r="C21" s="168">
        <f>IF(ISNUMBER(VALUE(SUBSTITUTE(実質収支比率等に係る経年分析!G$49,"▲","-"))),ROUND(VALUE(SUBSTITUTE(実質収支比率等に係る経年分析!G$49,"▲","-")),2),NA())</f>
        <v>2.0299999999999998</v>
      </c>
      <c r="D21" s="168">
        <f>IF(ISNUMBER(VALUE(SUBSTITUTE(実質収支比率等に係る経年分析!H$49,"▲","-"))),ROUND(VALUE(SUBSTITUTE(実質収支比率等に係る経年分析!H$49,"▲","-")),2),NA())</f>
        <v>3.33</v>
      </c>
      <c r="E21" s="168">
        <f>IF(ISNUMBER(VALUE(SUBSTITUTE(実質収支比率等に係る経年分析!I$49,"▲","-"))),ROUND(VALUE(SUBSTITUTE(実質収支比率等に係る経年分析!I$49,"▲","-")),2),NA())</f>
        <v>-0.74</v>
      </c>
      <c r="F21" s="168">
        <f>IF(ISNUMBER(VALUE(SUBSTITUTE(実質収支比率等に係る経年分析!J$49,"▲","-"))),ROUND(VALUE(SUBSTITUTE(実質収支比率等に係る経年分析!J$49,"▲","-")),2),NA())</f>
        <v>-3.7</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0.28999999999999998</v>
      </c>
    </row>
    <row r="33" spans="1:16" x14ac:dyDescent="0.15">
      <c r="A33" s="169" t="str">
        <f>IF(連結実質赤字比率に係る赤字・黒字の構成分析!C$37="",NA(),連結実質赤字比率に係る赤字・黒字の構成分析!C$37)</f>
        <v>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0.44</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0.28000000000000003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1.95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5.08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4.3499999999999996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0.56000000000000005</v>
      </c>
    </row>
    <row r="35" spans="1:16" x14ac:dyDescent="0.15">
      <c r="A35" s="169" t="str">
        <f>IF(連結実質赤字比率に係る赤字・黒字の構成分析!C$35="",NA(),連結実質赤字比率に係る赤字・黒字の構成分析!C$35)</f>
        <v>簡易水道事業特別会計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0.02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0.01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0.02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0.62</v>
      </c>
    </row>
    <row r="36" spans="1:16" x14ac:dyDescent="0.15">
      <c r="A36" s="169" t="str">
        <f>IF(連結実質赤字比率に係る赤字・黒字の構成分析!C$34="",NA(),連結実質赤字比率に係る赤字・黒字の構成分析!C$34)</f>
        <v>風力発電事業特別会計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0.14000000000000001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0.04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0.01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11.05</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580</v>
      </c>
      <c r="E42" s="170"/>
      <c r="F42" s="170"/>
      <c r="G42" s="170">
        <f>'実質公債費比率（分子）の構造'!L$52</f>
        <v>568</v>
      </c>
      <c r="H42" s="170"/>
      <c r="I42" s="170"/>
      <c r="J42" s="170">
        <f>'実質公債費比率（分子）の構造'!M$52</f>
        <v>551</v>
      </c>
      <c r="K42" s="170"/>
      <c r="L42" s="170"/>
      <c r="M42" s="170">
        <f>'実質公債費比率（分子）の構造'!N$52</f>
        <v>541</v>
      </c>
      <c r="N42" s="170"/>
      <c r="O42" s="170"/>
      <c r="P42" s="170">
        <f>'実質公債費比率（分子）の構造'!O$52</f>
        <v>532</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63</v>
      </c>
      <c r="B45" s="170">
        <f>'実質公債費比率（分子）の構造'!K$49</f>
        <v>18</v>
      </c>
      <c r="C45" s="170"/>
      <c r="D45" s="170"/>
      <c r="E45" s="170">
        <f>'実質公債費比率（分子）の構造'!L$49</f>
        <v>18</v>
      </c>
      <c r="F45" s="170"/>
      <c r="G45" s="170"/>
      <c r="H45" s="170">
        <f>'実質公債費比率（分子）の構造'!M$49</f>
        <v>18</v>
      </c>
      <c r="I45" s="170"/>
      <c r="J45" s="170"/>
      <c r="K45" s="170">
        <f>'実質公債費比率（分子）の構造'!N$49</f>
        <v>9</v>
      </c>
      <c r="L45" s="170"/>
      <c r="M45" s="170"/>
      <c r="N45" s="170">
        <f>'実質公債費比率（分子）の構造'!O$49</f>
        <v>7</v>
      </c>
      <c r="O45" s="170"/>
      <c r="P45" s="170"/>
    </row>
    <row r="46" spans="1:16" x14ac:dyDescent="0.15">
      <c r="A46" s="170" t="s">
        <v>64</v>
      </c>
      <c r="B46" s="170">
        <f>'実質公債費比率（分子）の構造'!K$48</f>
        <v>123</v>
      </c>
      <c r="C46" s="170"/>
      <c r="D46" s="170"/>
      <c r="E46" s="170">
        <f>'実質公債費比率（分子）の構造'!L$48</f>
        <v>121</v>
      </c>
      <c r="F46" s="170"/>
      <c r="G46" s="170"/>
      <c r="H46" s="170">
        <f>'実質公債費比率（分子）の構造'!M$48</f>
        <v>125</v>
      </c>
      <c r="I46" s="170"/>
      <c r="J46" s="170"/>
      <c r="K46" s="170">
        <f>'実質公債費比率（分子）の構造'!N$48</f>
        <v>124</v>
      </c>
      <c r="L46" s="170"/>
      <c r="M46" s="170"/>
      <c r="N46" s="170">
        <f>'実質公債費比率（分子）の構造'!O$48</f>
        <v>124</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663</v>
      </c>
      <c r="C49" s="170"/>
      <c r="D49" s="170"/>
      <c r="E49" s="170">
        <f>'実質公債費比率（分子）の構造'!L$45</f>
        <v>595</v>
      </c>
      <c r="F49" s="170"/>
      <c r="G49" s="170"/>
      <c r="H49" s="170">
        <f>'実質公債費比率（分子）の構造'!M$45</f>
        <v>597</v>
      </c>
      <c r="I49" s="170"/>
      <c r="J49" s="170"/>
      <c r="K49" s="170">
        <f>'実質公債費比率（分子）の構造'!N$45</f>
        <v>654</v>
      </c>
      <c r="L49" s="170"/>
      <c r="M49" s="170"/>
      <c r="N49" s="170">
        <f>'実質公債費比率（分子）の構造'!O$45</f>
        <v>651</v>
      </c>
      <c r="O49" s="170"/>
      <c r="P49" s="170"/>
    </row>
    <row r="50" spans="1:16" x14ac:dyDescent="0.15">
      <c r="A50" s="170" t="s">
        <v>67</v>
      </c>
      <c r="B50" s="170" t="e">
        <f>NA()</f>
        <v>#N/A</v>
      </c>
      <c r="C50" s="170">
        <f>IF(ISNUMBER('実質公債費比率（分子）の構造'!K$53),'実質公債費比率（分子）の構造'!K$53,NA())</f>
        <v>224</v>
      </c>
      <c r="D50" s="170" t="e">
        <f>NA()</f>
        <v>#N/A</v>
      </c>
      <c r="E50" s="170" t="e">
        <f>NA()</f>
        <v>#N/A</v>
      </c>
      <c r="F50" s="170">
        <f>IF(ISNUMBER('実質公債費比率（分子）の構造'!L$53),'実質公債費比率（分子）の構造'!L$53,NA())</f>
        <v>166</v>
      </c>
      <c r="G50" s="170" t="e">
        <f>NA()</f>
        <v>#N/A</v>
      </c>
      <c r="H50" s="170" t="e">
        <f>NA()</f>
        <v>#N/A</v>
      </c>
      <c r="I50" s="170">
        <f>IF(ISNUMBER('実質公債費比率（分子）の構造'!M$53),'実質公債費比率（分子）の構造'!M$53,NA())</f>
        <v>189</v>
      </c>
      <c r="J50" s="170" t="e">
        <f>NA()</f>
        <v>#N/A</v>
      </c>
      <c r="K50" s="170" t="e">
        <f>NA()</f>
        <v>#N/A</v>
      </c>
      <c r="L50" s="170">
        <f>IF(ISNUMBER('実質公債費比率（分子）の構造'!N$53),'実質公債費比率（分子）の構造'!N$53,NA())</f>
        <v>246</v>
      </c>
      <c r="M50" s="170" t="e">
        <f>NA()</f>
        <v>#N/A</v>
      </c>
      <c r="N50" s="170" t="e">
        <f>NA()</f>
        <v>#N/A</v>
      </c>
      <c r="O50" s="170">
        <f>IF(ISNUMBER('実質公債費比率（分子）の構造'!O$53),'実質公債費比率（分子）の構造'!O$53,NA())</f>
        <v>250</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4663</v>
      </c>
      <c r="E56" s="169"/>
      <c r="F56" s="169"/>
      <c r="G56" s="169">
        <f>'将来負担比率（分子）の構造'!J$52</f>
        <v>4715</v>
      </c>
      <c r="H56" s="169"/>
      <c r="I56" s="169"/>
      <c r="J56" s="169">
        <f>'将来負担比率（分子）の構造'!K$52</f>
        <v>5223</v>
      </c>
      <c r="K56" s="169"/>
      <c r="L56" s="169"/>
      <c r="M56" s="169">
        <f>'将来負担比率（分子）の構造'!L$52</f>
        <v>5494</v>
      </c>
      <c r="N56" s="169"/>
      <c r="O56" s="169"/>
      <c r="P56" s="169">
        <f>'将来負担比率（分子）の構造'!M$52</f>
        <v>5176</v>
      </c>
    </row>
    <row r="57" spans="1:16" x14ac:dyDescent="0.15">
      <c r="A57" s="169" t="s">
        <v>42</v>
      </c>
      <c r="B57" s="169"/>
      <c r="C57" s="169"/>
      <c r="D57" s="169">
        <f>'将来負担比率（分子）の構造'!I$51</f>
        <v>54</v>
      </c>
      <c r="E57" s="169"/>
      <c r="F57" s="169"/>
      <c r="G57" s="169">
        <f>'将来負担比率（分子）の構造'!J$51</f>
        <v>32</v>
      </c>
      <c r="H57" s="169"/>
      <c r="I57" s="169"/>
      <c r="J57" s="169">
        <f>'将来負担比率（分子）の構造'!K$51</f>
        <v>18</v>
      </c>
      <c r="K57" s="169"/>
      <c r="L57" s="169"/>
      <c r="M57" s="169">
        <f>'将来負担比率（分子）の構造'!L$51</f>
        <v>9</v>
      </c>
      <c r="N57" s="169"/>
      <c r="O57" s="169"/>
      <c r="P57" s="169">
        <f>'将来負担比率（分子）の構造'!M$51</f>
        <v>3</v>
      </c>
    </row>
    <row r="58" spans="1:16" x14ac:dyDescent="0.15">
      <c r="A58" s="169" t="s">
        <v>41</v>
      </c>
      <c r="B58" s="169"/>
      <c r="C58" s="169"/>
      <c r="D58" s="169">
        <f>'将来負担比率（分子）の構造'!I$50</f>
        <v>3070</v>
      </c>
      <c r="E58" s="169"/>
      <c r="F58" s="169"/>
      <c r="G58" s="169">
        <f>'将来負担比率（分子）の構造'!J$50</f>
        <v>3053</v>
      </c>
      <c r="H58" s="169"/>
      <c r="I58" s="169"/>
      <c r="J58" s="169">
        <f>'将来負担比率（分子）の構造'!K$50</f>
        <v>3393</v>
      </c>
      <c r="K58" s="169"/>
      <c r="L58" s="169"/>
      <c r="M58" s="169">
        <f>'将来負担比率（分子）の構造'!L$50</f>
        <v>3313</v>
      </c>
      <c r="N58" s="169"/>
      <c r="O58" s="169"/>
      <c r="P58" s="169">
        <f>'将来負担比率（分子）の構造'!M$50</f>
        <v>3439</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839</v>
      </c>
      <c r="C62" s="169"/>
      <c r="D62" s="169"/>
      <c r="E62" s="169">
        <f>'将来負担比率（分子）の構造'!J$45</f>
        <v>554</v>
      </c>
      <c r="F62" s="169"/>
      <c r="G62" s="169"/>
      <c r="H62" s="169">
        <f>'将来負担比率（分子）の構造'!K$45</f>
        <v>753</v>
      </c>
      <c r="I62" s="169"/>
      <c r="J62" s="169"/>
      <c r="K62" s="169">
        <f>'将来負担比率（分子）の構造'!L$45</f>
        <v>593</v>
      </c>
      <c r="L62" s="169"/>
      <c r="M62" s="169"/>
      <c r="N62" s="169">
        <f>'将来負担比率（分子）の構造'!M$45</f>
        <v>552</v>
      </c>
      <c r="O62" s="169"/>
      <c r="P62" s="169"/>
    </row>
    <row r="63" spans="1:16" x14ac:dyDescent="0.15">
      <c r="A63" s="169" t="s">
        <v>34</v>
      </c>
      <c r="B63" s="169">
        <f>'将来負担比率（分子）の構造'!I$44</f>
        <v>50</v>
      </c>
      <c r="C63" s="169"/>
      <c r="D63" s="169"/>
      <c r="E63" s="169">
        <f>'将来負担比率（分子）の構造'!J$44</f>
        <v>48</v>
      </c>
      <c r="F63" s="169"/>
      <c r="G63" s="169"/>
      <c r="H63" s="169">
        <f>'将来負担比率（分子）の構造'!K$44</f>
        <v>30</v>
      </c>
      <c r="I63" s="169"/>
      <c r="J63" s="169"/>
      <c r="K63" s="169">
        <f>'将来負担比率（分子）の構造'!L$44</f>
        <v>21</v>
      </c>
      <c r="L63" s="169"/>
      <c r="M63" s="169"/>
      <c r="N63" s="169">
        <f>'将来負担比率（分子）の構造'!M$44</f>
        <v>28</v>
      </c>
      <c r="O63" s="169"/>
      <c r="P63" s="169"/>
    </row>
    <row r="64" spans="1:16" x14ac:dyDescent="0.15">
      <c r="A64" s="169" t="s">
        <v>33</v>
      </c>
      <c r="B64" s="169">
        <f>'将来負担比率（分子）の構造'!I$43</f>
        <v>1188</v>
      </c>
      <c r="C64" s="169"/>
      <c r="D64" s="169"/>
      <c r="E64" s="169">
        <f>'将来負担比率（分子）の構造'!J$43</f>
        <v>1145</v>
      </c>
      <c r="F64" s="169"/>
      <c r="G64" s="169"/>
      <c r="H64" s="169">
        <f>'将来負担比率（分子）の構造'!K$43</f>
        <v>1072</v>
      </c>
      <c r="I64" s="169"/>
      <c r="J64" s="169"/>
      <c r="K64" s="169">
        <f>'将来負担比率（分子）の構造'!L$43</f>
        <v>983</v>
      </c>
      <c r="L64" s="169"/>
      <c r="M64" s="169"/>
      <c r="N64" s="169">
        <f>'将来負担比率（分子）の構造'!M$43</f>
        <v>919</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f>'将来負担比率（分子）の構造'!L$42</f>
        <v>54</v>
      </c>
      <c r="L65" s="169"/>
      <c r="M65" s="169"/>
      <c r="N65" s="169">
        <f>'将来負担比率（分子）の構造'!M$42</f>
        <v>41</v>
      </c>
      <c r="O65" s="169"/>
      <c r="P65" s="169"/>
    </row>
    <row r="66" spans="1:16" x14ac:dyDescent="0.15">
      <c r="A66" s="169" t="s">
        <v>31</v>
      </c>
      <c r="B66" s="169">
        <f>'将来負担比率（分子）の構造'!I$41</f>
        <v>4710</v>
      </c>
      <c r="C66" s="169"/>
      <c r="D66" s="169"/>
      <c r="E66" s="169">
        <f>'将来負担比率（分子）の構造'!J$41</f>
        <v>5369</v>
      </c>
      <c r="F66" s="169"/>
      <c r="G66" s="169"/>
      <c r="H66" s="169">
        <f>'将来負担比率（分子）の構造'!K$41</f>
        <v>5195</v>
      </c>
      <c r="I66" s="169"/>
      <c r="J66" s="169"/>
      <c r="K66" s="169">
        <f>'将来負担比率（分子）の構造'!L$41</f>
        <v>5159</v>
      </c>
      <c r="L66" s="169"/>
      <c r="M66" s="169"/>
      <c r="N66" s="169">
        <f>'将来負担比率（分子）の構造'!M$41</f>
        <v>4947</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2039</v>
      </c>
      <c r="C72" s="173">
        <f>基金残高に係る経年分析!G55</f>
        <v>2185</v>
      </c>
      <c r="D72" s="173">
        <f>基金残高に係る経年分析!H55</f>
        <v>2297</v>
      </c>
    </row>
    <row r="73" spans="1:16" x14ac:dyDescent="0.15">
      <c r="A73" s="172" t="s">
        <v>74</v>
      </c>
      <c r="B73" s="173">
        <f>基金残高に係る経年分析!F56</f>
        <v>252</v>
      </c>
      <c r="C73" s="173">
        <f>基金残高に係る経年分析!G56</f>
        <v>57</v>
      </c>
      <c r="D73" s="173">
        <f>基金残高に係る経年分析!H56</f>
        <v>62</v>
      </c>
    </row>
    <row r="74" spans="1:16" x14ac:dyDescent="0.15">
      <c r="A74" s="172" t="s">
        <v>75</v>
      </c>
      <c r="B74" s="173">
        <f>基金残高に係る経年分析!F57</f>
        <v>819</v>
      </c>
      <c r="C74" s="173">
        <f>基金残高に係る経年分析!G57</f>
        <v>786</v>
      </c>
      <c r="D74" s="173">
        <f>基金残高に係る経年分析!H57</f>
        <v>837</v>
      </c>
    </row>
  </sheetData>
  <sheetProtection algorithmName="SHA-512" hashValue="rwcAB43ckdRbTOf2nui8akao1LaE86HkWylzFy3bZGKFXW+QKoMVTWw3og0ckHsw5ofyN3HHvmZXOyebQxotMQ==" saltValue="s1PMo9Umj/s5D8+d7YO7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石田　尚克</cp:lastModifiedBy>
  <dcterms:created xsi:type="dcterms:W3CDTF">2025-02-19T00:14:05Z</dcterms:created>
  <dcterms:modified xsi:type="dcterms:W3CDTF">2025-03-26T06:31:12Z</dcterms:modified>
  <cp:category/>
</cp:coreProperties>
</file>