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0604-filesv\総務財政課\02 財政係\001 調査報告・通知\01 調査報告\R07\R08.03.04_令和６年度財政状況資料集の作成及び提出について\01 提出\"/>
    </mc:Choice>
  </mc:AlternateContent>
  <xr:revisionPtr revIDLastSave="0" documentId="13_ncr:1_{22807F4B-9B75-4BD3-A860-B6A7C6C28BC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<sst xmlns="http://schemas.openxmlformats.org/spreadsheetml/2006/main" count="1064" uniqueCount="551">
  <si>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</si>
  <si>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</si>
  <si>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</si>
  <si>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</si>
  <si>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</si>
  <si>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</si>
  <si>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</si>
  <si>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</si>
  <si>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</si>
  <si>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</si>
  <si>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</si>
  <si>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</si>
  <si>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</si>
  <si>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</si>
  <si>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</si>
  <si>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</si>
  <si>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</si>
  <si>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</si>
  <si>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</si>
  <si>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</si>
  <si>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</si>
  <si>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</si>
  <si>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</si>
  <si>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</si>
  <si>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</si>
  <si>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</si>
  <si>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</si>
  <si>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</si>
  <si>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</si>
  <si>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</si>
  <si>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</si>
  <si>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</si>
  <si>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</si>
  <si>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</si>
  <si>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</si>
  <si>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</si>
  <si>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</si>
  <si>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</si>
  <si>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</si>
  <si>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</si>
  <si>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</si>
  <si>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</si>
  <si>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</si>
  <si>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</si>
  <si>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</si>
  <si>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</si>
  <si>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</si>
  <si>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</si>
  <si>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</si>
  <si>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</si>
  <si>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</si>
  <si>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</si>
  <si>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</si>
  <si>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</si>
  <si>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</si>
  <si>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</si>
  <si>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</si>
  <si>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</si>
  <si>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</si>
  <si>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</si>
  <si>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</si>
  <si>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</si>
  <si>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</si>
  <si>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</si>
  <si>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</si>
  <si>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</si>
  <si>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</si>
  <si>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</si>
  <si>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</si>
  <si>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</si>
  <si>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</si>
  <si>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</si>
  <si>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</si>
  <si>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</si>
  <si>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</si>
  <si>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</si>
  <si>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</si>
  <si>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</si>
  <si>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</si>
  <si>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</si>
  <si>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</si>
  <si>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</si>
  <si>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</si>
  <si>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</si>
  <si>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</si>
  <si>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</si>
  <si>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</si>
  <si>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</si>
  <si>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</si>
  <si>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</si>
  <si>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</si>
  <si>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</si>
  <si>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</si>
  <si>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</si>
  <si>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苫前町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</si>
  <si>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</si>
  <si>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</si>
  <si>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</si>
  <si>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</si>
  <si>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</si>
  <si>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</si>
  <si>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</si>
  <si>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</si>
  <si>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</si>
  <si>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</si>
  <si>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</si>
  <si>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</si>
  <si>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</si>
  <si>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</si>
  <si>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</si>
  <si>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</si>
  <si>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</si>
  <si>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</si>
  <si>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</si>
  <si>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</si>
  <si>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</si>
  <si>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</si>
  <si>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</si>
  <si>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</si>
  <si>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</si>
  <si>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</si>
  <si>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</si>
  <si>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</si>
  <si>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</si>
  <si>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</si>
  <si>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</si>
  <si>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</si>
  <si>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</si>
  <si>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</si>
  <si>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</si>
  <si>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</si>
  <si>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</si>
  <si>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</si>
  <si>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</si>
  <si>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</si>
  <si>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</si>
  <si>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</si>
  <si>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</si>
  <si>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</si>
  <si>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</si>
  <si>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</si>
  <si>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</si>
  <si>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</si>
  <si>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</si>
  <si>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</si>
  <si>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</si>
  <si>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</si>
  <si>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</si>
  <si>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</si>
  <si>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</si>
  <si>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</si>
  <si>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</si>
  <si>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</si>
  <si>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</si>
  <si>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</si>
  <si>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</si>
  <si>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</si>
  <si>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</si>
  <si>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</si>
  <si>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</si>
  <si>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</si>
  <si>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</si>
  <si>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</si>
  <si>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</si>
  <si>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</si>
  <si>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</si>
  <si>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</si>
  <si>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</si>
  <si>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</si>
  <si>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</si>
  <si>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</si>
  <si>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</si>
  <si>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</si>
  <si>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</si>
  <si>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</si>
  <si>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</si>
  <si>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</si>
  <si>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</si>
  <si>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</si>
  <si>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</si>
  <si>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</si>
  <si>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</si>
  <si>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</si>
  <si>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</si>
  <si>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</si>
  <si>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</si>
  <si>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</si>
  <si>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</si>
  <si>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</si>
  <si>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</si>
  <si>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</si>
  <si>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</si>
  <si>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</si>
  <si>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</si>
  <si>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</si>
  <si>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</si>
  <si>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</si>
  <si>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</si>
  <si>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</si>
  <si>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</si>
  <si>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</si>
  <si>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</si>
  <si>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</si>
  <si>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北海道苫前町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</si>
  <si>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</si>
  <si>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</si>
  <si>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</si>
  <si>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</si>
  <si>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</si>
  <si>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</si>
  <si>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</si>
  <si>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</si>
  <si>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</si>
  <si>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</si>
  <si>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</si>
  <si>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</si>
  <si>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</si>
  <si>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</si>
  <si>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</si>
  <si>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</si>
  <si>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</si>
  <si>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</si>
  <si>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</si>
  <si>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</si>
  <si>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</si>
  <si>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</si>
  <si>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</si>
  <si>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</si>
  <si>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</si>
  <si>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</si>
  <si>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</si>
  <si>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</si>
  <si>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</si>
  <si>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</si>
  <si>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</si>
  <si>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</si>
  <si>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</si>
  <si>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</si>
  <si>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</si>
  <si>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</si>
  <si>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</si>
  <si>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</si>
  <si>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</si>
  <si>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</si>
  <si>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</si>
  <si>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</si>
  <si>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</si>
  <si>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</si>
  <si>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</si>
  <si>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</si>
  <si>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</si>
  <si>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</si>
  <si>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</si>
  <si>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</si>
  <si>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</si>
  <si>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</si>
  <si>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</si>
  <si>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</si>
  <si>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</si>
  <si>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</si>
  <si>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</si>
  <si>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</si>
  <si>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</si>
  <si>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</si>
  <si>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</si>
  <si>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</si>
  <si>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</si>
  <si>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</si>
  <si>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</si>
  <si>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</si>
  <si>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</si>
  <si>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</si>
  <si>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</si>
  <si>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</si>
  <si>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</si>
  <si>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</si>
  <si>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</si>
  <si>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</si>
  <si>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</si>
  <si>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</si>
  <si>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</si>
  <si>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</si>
  <si>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</si>
  <si>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</si>
  <si>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</si>
  <si>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</si>
  <si>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</si>
  <si>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</si>
  <si>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</si>
  <si>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</si>
  <si>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</si>
  <si>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</si>
  <si>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</si>
  <si>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</si>
  <si>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</si>
  <si>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</si>
  <si>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</si>
  <si>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</si>
  <si>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</si>
  <si>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</si>
  <si>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</si>
  <si>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</si>
  <si>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</si>
  <si>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</si>
  <si>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</si>
  <si>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</si>
  <si>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</si>
  <si>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</si>
  <si>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</si>
  <si>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</si>
  <si>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</si>
  <si>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</si>
  <si>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</si>
  <si>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</si>
  <si>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</si>
  <si>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</si>
  <si>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</si>
  <si>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</si>
  <si>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</si>
  <si>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</si>
  <si>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</si>
  <si>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</si>
  <si>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</si>
  <si>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</si>
  <si>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</si>
  <si>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</si>
  <si>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</si>
  <si>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</si>
  <si>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</si>
  <si>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</si>
  <si>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</si>
  <si>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</si>
  <si>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</si>
  <si>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</si>
  <si>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</si>
  <si>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</si>
  <si>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</si>
  <si>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</si>
  <si>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</si>
  <si>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</si>
  <si>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</si>
  <si>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</si>
  <si>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</si>
  <si>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</si>
  <si>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</si>
  <si>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</si>
  <si>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</si>
  <si>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</si>
  <si>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</si>
  <si>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</si>
  <si>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</si>
  <si>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</si>
  <si>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</si>
  <si>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</si>
  <si>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北海道苫前町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</si>
  <si>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</si>
  <si>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</si>
  <si>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</si>
  <si>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</si>
  <si>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</si>
  <si>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</si>
  <si>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</si>
  <si>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</si>
  <si>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</si>
  <si>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</si>
  <si>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</si>
  <si>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</si>
  <si>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</si>
  <si>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</si>
  <si>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</si>
  <si>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</si>
  <si>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</si>
  <si>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</si>
  <si>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</si>
  <si>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</si>
  <si>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</si>
  <si>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</si>
  <si>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</si>
  <si>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</si>
  <si>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</si>
  <si>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</si>
  <si>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</si>
  <si>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</si>
  <si>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</si>
  <si>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</si>
  <si>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</si>
  <si>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</si>
  <si>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</si>
  <si>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</si>
  <si>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</si>
  <si>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</si>
  <si>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</si>
  <si>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</si>
  <si>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</si>
  <si>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風力発電事業会計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</si>
  <si>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</si>
  <si>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</si>
  <si>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</si>
  <si>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</si>
  <si>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</si>
  <si>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</si>
  <si>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</si>
  <si>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</si>
  <si>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</si>
  <si>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</si>
  <si>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</si>
  <si>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</si>
  <si>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</si>
  <si>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</si>
  <si>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</si>
  <si>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</si>
  <si>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</si>
  <si>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</si>
  <si>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</si>
  <si>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</si>
  <si>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</si>
  <si>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</si>
  <si>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</si>
  <si>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</si>
  <si>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</si>
  <si>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</si>
  <si>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</si>
  <si>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</si>
  <si>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</si>
  <si>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</si>
  <si>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</si>
  <si>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</si>
  <si>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</si>
  <si>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</si>
  <si>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</si>
  <si>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</si>
  <si>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</si>
  <si>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</si>
  <si>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</si>
  <si>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</si>
  <si>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</si>
  <si>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</si>
  <si>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</si>
  <si>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</si>
  <si>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</si>
  <si>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</si>
  <si>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</si>
  <si>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</si>
  <si>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</si>
  <si>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</si>
  <si>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</si>
  <si>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</si>
  <si>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</si>
  <si>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</si>
  <si>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</si>
  <si>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</si>
  <si>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</si>
  <si>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</si>
  <si>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</si>
  <si>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</si>
  <si>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</si>
  <si>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</si>
  <si>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</si>
  <si>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</si>
  <si>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</si>
  <si>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</si>
  <si>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</si>
  <si>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</si>
  <si>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</si>
  <si>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</si>
  <si>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</si>
  <si>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</si>
  <si>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</si>
  <si>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</si>
  <si>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</si>
  <si>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</si>
  <si>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</si>
  <si>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</si>
  <si>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</si>
  <si>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</si>
  <si>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</si>
  <si>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</si>
  <si>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</si>
  <si>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</si>
  <si>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</si>
  <si>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</si>
  <si>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</si>
  <si>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</si>
  <si>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</si>
  <si>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</si>
  <si>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</si>
  <si>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</si>
  <si>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</si>
  <si>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</si>
  <si>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</si>
  <si>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</si>
  <si>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</si>
  <si>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</si>
  <si>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</si>
  <si>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</si>
  <si>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</si>
  <si>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</si>
  <si>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</si>
  <si>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</si>
  <si>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</si>
  <si>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</si>
  <si>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</si>
  <si>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</si>
  <si>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</si>
  <si>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</si>
  <si>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</si>
  <si>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</si>
  <si>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</si>
  <si>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</si>
  <si>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</si>
  <si>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</si>
  <si>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</si>
  <si>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</si>
  <si>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</si>
  <si>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</si>
  <si>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</si>
  <si>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</si>
  <si>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</si>
  <si>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</si>
  <si>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</si>
  <si>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</si>
  <si>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</si>
  <si>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</si>
  <si>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</si>
  <si>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</si>
  <si>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</si>
  <si>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</si>
  <si>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</si>
  <si>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</si>
  <si>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</si>
  <si>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0.74</t>
  </si>
  <si>
    <t>▲ 3.70</t>
  </si>
  <si>
    <t>風力発電事業会計</t>
  </si>
  <si>
    <t>一般会計</t>
  </si>
  <si>
    <t>簡易水道事業会計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</si>
  <si>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</si>
  <si>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</si>
  <si>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</si>
  <si>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</si>
  <si>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</si>
  <si>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</si>
  <si>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</si>
  <si>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</si>
  <si>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</si>
  <si>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</si>
  <si>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</si>
  <si>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公共施設等整備基金</t>
    <rPh sb="0" eb="4">
      <t>コウキョウシセツ</t>
    </rPh>
    <rPh sb="4" eb="5">
      <t>トウ</t>
    </rPh>
    <rPh sb="5" eb="7">
      <t>セイビ</t>
    </rPh>
    <rPh sb="7" eb="9">
      <t>キキン</t>
    </rPh>
    <phoneticPr fontId="11"/>
  </si>
  <si>
    <t>地域福祉基金</t>
    <rPh sb="0" eb="4">
      <t>チイキフクシ</t>
    </rPh>
    <rPh sb="4" eb="6">
      <t>キキン</t>
    </rPh>
    <phoneticPr fontId="11"/>
  </si>
  <si>
    <t>国鉄羽幌線代替輸送確保基金</t>
    <rPh sb="0" eb="2">
      <t>コクテツ</t>
    </rPh>
    <rPh sb="2" eb="4">
      <t>ハボロ</t>
    </rPh>
    <rPh sb="4" eb="5">
      <t>セン</t>
    </rPh>
    <rPh sb="5" eb="7">
      <t>ダイタイ</t>
    </rPh>
    <rPh sb="7" eb="9">
      <t>ユソウ</t>
    </rPh>
    <rPh sb="9" eb="11">
      <t>カクホ</t>
    </rPh>
    <rPh sb="11" eb="13">
      <t>キキン</t>
    </rPh>
    <phoneticPr fontId="11"/>
  </si>
  <si>
    <t>ふるさと基金</t>
    <rPh sb="4" eb="6">
      <t>キキン</t>
    </rPh>
    <phoneticPr fontId="11"/>
  </si>
  <si>
    <t>まちおこし基金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</si>
</sst>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3D62-4CA5-B3A4-9C20651595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756133</c:v>
                </c:pt>
                <c:pt idx="1">
                  <c:v>276054</c:v>
                </c:pt>
                <c:pt idx="2">
                  <c:v>589181</c:v>
                </c:pt>
                <c:pt idx="3">
                  <c:v>295415</c:v>
                </c:pt>
                <c:pt idx="4">
                  <c:v>133724</c:v>
                </c:pt>
              </c:numCache>
            </c:numRef>
          </c:val>
          <c:smooth val="0"/>
          <c:extLst>
            <c:ext xmlns:c16="http://schemas.microsoft.com/office/drawing/2014/chart" uri="{C3380CC4-5D6E-409C-BE32-E72D297353CC}">
              <c16:uniqueId val="{00000001-3D62-4CA5-B3A4-9C20651595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1.95</c:v>
                </c:pt>
                <c:pt idx="1">
                  <c:v>5.08</c:v>
                </c:pt>
                <c:pt idx="2">
                  <c:v>4.3600000000000003</c:v>
                </c:pt>
                <c:pt idx="3">
                  <c:v>0.56000000000000005</c:v>
                </c:pt>
                <c:pt idx="4">
                  <c:v>4.72</c:v>
                </c:pt>
              </c:numCache>
            </c:numRef>
          </c:val>
          <c:extLst>
            <c:ext xmlns:c16="http://schemas.microsoft.com/office/drawing/2014/chart" uri="{C3380CC4-5D6E-409C-BE32-E72D297353CC}">
              <c16:uniqueId val="{00000000-729A-4890-8318-40069C5567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68.59</c:v>
                </c:pt>
                <c:pt idx="1">
                  <c:v>69.069999999999993</c:v>
                </c:pt>
                <c:pt idx="2">
                  <c:v>75.099999999999994</c:v>
                </c:pt>
                <c:pt idx="3">
                  <c:v>78.430000000000007</c:v>
                </c:pt>
                <c:pt idx="4">
                  <c:v>75.069999999999993</c:v>
                </c:pt>
              </c:numCache>
            </c:numRef>
          </c:val>
          <c:extLst>
            <c:ext xmlns:c16="http://schemas.microsoft.com/office/drawing/2014/chart" uri="{C3380CC4-5D6E-409C-BE32-E72D297353CC}">
              <c16:uniqueId val="{00000001-729A-4890-8318-40069C5567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2.0299999999999998</c:v>
                </c:pt>
                <c:pt idx="1">
                  <c:v>3.33</c:v>
                </c:pt>
                <c:pt idx="2">
                  <c:v>-0.74</c:v>
                </c:pt>
                <c:pt idx="3">
                  <c:v>-3.7</c:v>
                </c:pt>
                <c:pt idx="4">
                  <c:v>4.26</c:v>
                </c:pt>
              </c:numCache>
            </c:numRef>
          </c:val>
          <c:smooth val="0"/>
          <c:extLst>
            <c:ext xmlns:c16="http://schemas.microsoft.com/office/drawing/2014/chart" uri="{C3380CC4-5D6E-409C-BE32-E72D297353CC}">
              <c16:uniqueId val="{00000002-729A-4890-8318-40069C5567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0.06</c:v>
                </c:pt>
                <c:pt idx="4">
                  <c:v>#N/A</c:v>
                </c:pt>
                <c:pt idx="5">
                  <c:v>0.02</c:v>
                </c:pt>
                <c:pt idx="6">
                  <c:v>#N/A</c:v>
                </c:pt>
                <c:pt idx="7">
                  <c:v>12.12</c:v>
                </c:pt>
                <c:pt idx="8">
                  <c:v>0</c:v>
                </c:pt>
                <c:pt idx="9">
                  <c:v>0</c:v>
                </c:pt>
              </c:numCache>
            </c:numRef>
          </c:val>
          <c:extLst>
            <c:ext xmlns:c16="http://schemas.microsoft.com/office/drawing/2014/chart" uri="{C3380CC4-5D6E-409C-BE32-E72D297353CC}">
              <c16:uniqueId val="{00000000-F433-44A6-A5DB-3E16551200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33-44A6-A5DB-3E16551200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433-44A6-A5DB-3E165512002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F433-44A6-A5DB-3E165512002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F433-44A6-A5DB-3E165512002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0.38</c:v>
                </c:pt>
                <c:pt idx="4">
                  <c:v>#N/A</c:v>
                </c:pt>
                <c:pt idx="5">
                  <c:v>0.46</c:v>
                </c:pt>
                <c:pt idx="6">
                  <c:v>#N/A</c:v>
                </c:pt>
                <c:pt idx="7">
                  <c:v>0.28999999999999998</c:v>
                </c:pt>
                <c:pt idx="8">
                  <c:v>#N/A</c:v>
                </c:pt>
                <c:pt idx="9">
                  <c:v>0.53</c:v>
                </c:pt>
              </c:numCache>
            </c:numRef>
          </c:val>
          <c:extLst>
            <c:ext xmlns:c16="http://schemas.microsoft.com/office/drawing/2014/chart" uri="{C3380CC4-5D6E-409C-BE32-E72D297353CC}">
              <c16:uniqueId val="{00000005-F433-44A6-A5DB-3E165512002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0.71</c:v>
                </c:pt>
              </c:numCache>
            </c:numRef>
          </c:val>
          <c:extLst>
            <c:ext xmlns:c16="http://schemas.microsoft.com/office/drawing/2014/chart" uri="{C3380CC4-5D6E-409C-BE32-E72D297353CC}">
              <c16:uniqueId val="{00000006-F433-44A6-A5DB-3E1655120023}"/>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0.96</c:v>
                </c:pt>
              </c:numCache>
            </c:numRef>
          </c:val>
          <c:extLst>
            <c:ext xmlns:c16="http://schemas.microsoft.com/office/drawing/2014/chart" uri="{C3380CC4-5D6E-409C-BE32-E72D297353CC}">
              <c16:uniqueId val="{00000007-F433-44A6-A5DB-3E165512002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1.95</c:v>
                </c:pt>
                <c:pt idx="2">
                  <c:v>#N/A</c:v>
                </c:pt>
                <c:pt idx="3">
                  <c:v>5.08</c:v>
                </c:pt>
                <c:pt idx="4">
                  <c:v>#N/A</c:v>
                </c:pt>
                <c:pt idx="5">
                  <c:v>4.3499999999999996</c:v>
                </c:pt>
                <c:pt idx="6">
                  <c:v>#N/A</c:v>
                </c:pt>
                <c:pt idx="7">
                  <c:v>0.56000000000000005</c:v>
                </c:pt>
                <c:pt idx="8">
                  <c:v>#N/A</c:v>
                </c:pt>
                <c:pt idx="9">
                  <c:v>4.71</c:v>
                </c:pt>
              </c:numCache>
            </c:numRef>
          </c:val>
          <c:extLst>
            <c:ext xmlns:c16="http://schemas.microsoft.com/office/drawing/2014/chart" uri="{C3380CC4-5D6E-409C-BE32-E72D297353CC}">
              <c16:uniqueId val="{00000008-F433-44A6-A5DB-3E1655120023}"/>
            </c:ext>
          </c:extLst>
        </c:ser>
        <c:ser>
          <c:idx val="9"/>
          <c:order val="9"/>
          <c:tx>
            <c:strRef>
              <c:f>データシート!$A$36</c:f>
              <c:strCache>
                <c:ptCount val="1"/>
                <c:pt idx="0">
                  <c:v>風力発電事業会計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11.02</c:v>
                </c:pt>
              </c:numCache>
            </c:numRef>
          </c:val>
          <c:extLst>
            <c:ext xmlns:c16="http://schemas.microsoft.com/office/drawing/2014/chart" uri="{C3380CC4-5D6E-409C-BE32-E72D297353CC}">
              <c16:uniqueId val="{00000009-F433-44A6-A5DB-3E16551200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568</c:v>
                </c:pt>
                <c:pt idx="5">
                  <c:v>551</c:v>
                </c:pt>
                <c:pt idx="8">
                  <c:v>541</c:v>
                </c:pt>
                <c:pt idx="11">
                  <c:v>532</c:v>
                </c:pt>
                <c:pt idx="14">
                  <c:v>637</c:v>
                </c:pt>
              </c:numCache>
            </c:numRef>
          </c:val>
          <c:extLst>
            <c:ext xmlns:c16="http://schemas.microsoft.com/office/drawing/2014/chart" uri="{C3380CC4-5D6E-409C-BE32-E72D297353CC}">
              <c16:uniqueId val="{00000000-F387-4E8F-AEB5-C35D1784D4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387-4E8F-AEB5-C35D1784D4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387-4E8F-AEB5-C35D1784D4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18</c:v>
                </c:pt>
                <c:pt idx="6">
                  <c:v>9</c:v>
                </c:pt>
                <c:pt idx="9">
                  <c:v>7</c:v>
                </c:pt>
                <c:pt idx="12">
                  <c:v>1</c:v>
                </c:pt>
              </c:numCache>
            </c:numRef>
          </c:val>
          <c:extLst>
            <c:ext xmlns:c16="http://schemas.microsoft.com/office/drawing/2014/chart" uri="{C3380CC4-5D6E-409C-BE32-E72D297353CC}">
              <c16:uniqueId val="{00000003-F387-4E8F-AEB5-C35D1784D4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121</c:v>
                </c:pt>
                <c:pt idx="3">
                  <c:v>125</c:v>
                </c:pt>
                <c:pt idx="6">
                  <c:v>124</c:v>
                </c:pt>
                <c:pt idx="9">
                  <c:v>124</c:v>
                </c:pt>
                <c:pt idx="12">
                  <c:v>120</c:v>
                </c:pt>
              </c:numCache>
            </c:numRef>
          </c:val>
          <c:extLst>
            <c:ext xmlns:c16="http://schemas.microsoft.com/office/drawing/2014/chart" uri="{C3380CC4-5D6E-409C-BE32-E72D297353CC}">
              <c16:uniqueId val="{00000004-F387-4E8F-AEB5-C35D1784D4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87-4E8F-AEB5-C35D1784D4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387-4E8F-AEB5-C35D1784D4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595</c:v>
                </c:pt>
                <c:pt idx="3">
                  <c:v>597</c:v>
                </c:pt>
                <c:pt idx="6">
                  <c:v>654</c:v>
                </c:pt>
                <c:pt idx="9">
                  <c:v>651</c:v>
                </c:pt>
                <c:pt idx="12">
                  <c:v>676</c:v>
                </c:pt>
              </c:numCache>
            </c:numRef>
          </c:val>
          <c:extLst>
            <c:ext xmlns:c16="http://schemas.microsoft.com/office/drawing/2014/chart" uri="{C3380CC4-5D6E-409C-BE32-E72D297353CC}">
              <c16:uniqueId val="{00000007-F387-4E8F-AEB5-C35D1784D4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166</c:v>
                </c:pt>
                <c:pt idx="2">
                  <c:v>#N/A</c:v>
                </c:pt>
                <c:pt idx="3">
                  <c:v>#N/A</c:v>
                </c:pt>
                <c:pt idx="4">
                  <c:v>189</c:v>
                </c:pt>
                <c:pt idx="5">
                  <c:v>#N/A</c:v>
                </c:pt>
                <c:pt idx="6">
                  <c:v>#N/A</c:v>
                </c:pt>
                <c:pt idx="7">
                  <c:v>246</c:v>
                </c:pt>
                <c:pt idx="8">
                  <c:v>#N/A</c:v>
                </c:pt>
                <c:pt idx="9">
                  <c:v>#N/A</c:v>
                </c:pt>
                <c:pt idx="10">
                  <c:v>250</c:v>
                </c:pt>
                <c:pt idx="11">
                  <c:v>#N/A</c:v>
                </c:pt>
                <c:pt idx="12">
                  <c:v>#N/A</c:v>
                </c:pt>
                <c:pt idx="13">
                  <c:v>160</c:v>
                </c:pt>
                <c:pt idx="14">
                  <c:v>#N/A</c:v>
                </c:pt>
              </c:numCache>
            </c:numRef>
          </c:val>
          <c:smooth val="0"/>
          <c:extLst>
            <c:ext xmlns:c16="http://schemas.microsoft.com/office/drawing/2014/chart" uri="{C3380CC4-5D6E-409C-BE32-E72D297353CC}">
              <c16:uniqueId val="{00000008-F387-4E8F-AEB5-C35D1784D4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4715</c:v>
                </c:pt>
                <c:pt idx="5">
                  <c:v>5223</c:v>
                </c:pt>
                <c:pt idx="8">
                  <c:v>5494</c:v>
                </c:pt>
                <c:pt idx="11">
                  <c:v>5176</c:v>
                </c:pt>
                <c:pt idx="14">
                  <c:v>4753</c:v>
                </c:pt>
              </c:numCache>
            </c:numRef>
          </c:val>
          <c:extLst>
            <c:ext xmlns:c16="http://schemas.microsoft.com/office/drawing/2014/chart" uri="{C3380CC4-5D6E-409C-BE32-E72D297353CC}">
              <c16:uniqueId val="{00000000-0F3E-4BC3-986A-2847E94B84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18</c:v>
                </c:pt>
                <c:pt idx="8">
                  <c:v>9</c:v>
                </c:pt>
                <c:pt idx="11">
                  <c:v>3</c:v>
                </c:pt>
                <c:pt idx="14">
                  <c:v>0</c:v>
                </c:pt>
              </c:numCache>
            </c:numRef>
          </c:val>
          <c:extLst>
            <c:ext xmlns:c16="http://schemas.microsoft.com/office/drawing/2014/chart" uri="{C3380CC4-5D6E-409C-BE32-E72D297353CC}">
              <c16:uniqueId val="{00000001-0F3E-4BC3-986A-2847E94B84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3053</c:v>
                </c:pt>
                <c:pt idx="5">
                  <c:v>3393</c:v>
                </c:pt>
                <c:pt idx="8">
                  <c:v>3313</c:v>
                </c:pt>
                <c:pt idx="11">
                  <c:v>3439</c:v>
                </c:pt>
                <c:pt idx="14">
                  <c:v>3520</c:v>
                </c:pt>
              </c:numCache>
            </c:numRef>
          </c:val>
          <c:extLst>
            <c:ext xmlns:c16="http://schemas.microsoft.com/office/drawing/2014/chart" uri="{C3380CC4-5D6E-409C-BE32-E72D297353CC}">
              <c16:uniqueId val="{00000002-0F3E-4BC3-986A-2847E94B84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3E-4BC3-986A-2847E94B84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3E-4BC3-986A-2847E94B84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3E-4BC3-986A-2847E94B84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554</c:v>
                </c:pt>
                <c:pt idx="3">
                  <c:v>753</c:v>
                </c:pt>
                <c:pt idx="6">
                  <c:v>593</c:v>
                </c:pt>
                <c:pt idx="9">
                  <c:v>552</c:v>
                </c:pt>
                <c:pt idx="12">
                  <c:v>577</c:v>
                </c:pt>
              </c:numCache>
            </c:numRef>
          </c:val>
          <c:extLst>
            <c:ext xmlns:c16="http://schemas.microsoft.com/office/drawing/2014/chart" uri="{C3380CC4-5D6E-409C-BE32-E72D297353CC}">
              <c16:uniqueId val="{00000006-0F3E-4BC3-986A-2847E94B84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c:v>
                </c:pt>
                <c:pt idx="3">
                  <c:v>30</c:v>
                </c:pt>
                <c:pt idx="6">
                  <c:v>21</c:v>
                </c:pt>
                <c:pt idx="9">
                  <c:v>28</c:v>
                </c:pt>
                <c:pt idx="12">
                  <c:v>27</c:v>
                </c:pt>
              </c:numCache>
            </c:numRef>
          </c:val>
          <c:extLst>
            <c:ext xmlns:c16="http://schemas.microsoft.com/office/drawing/2014/chart" uri="{C3380CC4-5D6E-409C-BE32-E72D297353CC}">
              <c16:uniqueId val="{00000007-0F3E-4BC3-986A-2847E94B84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1145</c:v>
                </c:pt>
                <c:pt idx="3">
                  <c:v>1072</c:v>
                </c:pt>
                <c:pt idx="6">
                  <c:v>983</c:v>
                </c:pt>
                <c:pt idx="9">
                  <c:v>919</c:v>
                </c:pt>
                <c:pt idx="12">
                  <c:v>897</c:v>
                </c:pt>
              </c:numCache>
            </c:numRef>
          </c:val>
          <c:extLst>
            <c:ext xmlns:c16="http://schemas.microsoft.com/office/drawing/2014/chart" uri="{C3380CC4-5D6E-409C-BE32-E72D297353CC}">
              <c16:uniqueId val="{00000008-0F3E-4BC3-986A-2847E94B84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54</c:v>
                </c:pt>
                <c:pt idx="9">
                  <c:v>41</c:v>
                </c:pt>
                <c:pt idx="12">
                  <c:v>53</c:v>
                </c:pt>
              </c:numCache>
            </c:numRef>
          </c:val>
          <c:extLst>
            <c:ext xmlns:c16="http://schemas.microsoft.com/office/drawing/2014/chart" uri="{C3380CC4-5D6E-409C-BE32-E72D297353CC}">
              <c16:uniqueId val="{00000009-0F3E-4BC3-986A-2847E94B84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5369</c:v>
                </c:pt>
                <c:pt idx="3">
                  <c:v>5195</c:v>
                </c:pt>
                <c:pt idx="6">
                  <c:v>5159</c:v>
                </c:pt>
                <c:pt idx="9">
                  <c:v>4947</c:v>
                </c:pt>
                <c:pt idx="12">
                  <c:v>4575</c:v>
                </c:pt>
              </c:numCache>
            </c:numRef>
          </c:val>
          <c:extLst>
            <c:ext xmlns:c16="http://schemas.microsoft.com/office/drawing/2014/chart" uri="{C3380CC4-5D6E-409C-BE32-E72D297353CC}">
              <c16:uniqueId val="{0000000A-0F3E-4BC3-986A-2847E94B84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3E-4BC3-986A-2847E94B84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2185</c:v>
                </c:pt>
                <c:pt idx="1">
                  <c:v>2297</c:v>
                </c:pt>
                <c:pt idx="2">
                  <c:v>2310</c:v>
                </c:pt>
              </c:numCache>
            </c:numRef>
          </c:val>
          <c:extLst>
            <c:ext xmlns:c16="http://schemas.microsoft.com/office/drawing/2014/chart" uri="{C3380CC4-5D6E-409C-BE32-E72D297353CC}">
              <c16:uniqueId val="{00000000-DBBA-4778-8A4B-D938FC8D36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c:v>
                </c:pt>
                <c:pt idx="1">
                  <c:v>62</c:v>
                </c:pt>
                <c:pt idx="2">
                  <c:v>67</c:v>
                </c:pt>
              </c:numCache>
            </c:numRef>
          </c:val>
          <c:extLst>
            <c:ext xmlns:c16="http://schemas.microsoft.com/office/drawing/2014/chart" uri="{C3380CC4-5D6E-409C-BE32-E72D297353CC}">
              <c16:uniqueId val="{00000001-DBBA-4778-8A4B-D938FC8D36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786</c:v>
                </c:pt>
                <c:pt idx="1">
                  <c:v>837</c:v>
                </c:pt>
                <c:pt idx="2">
                  <c:v>918</c:v>
                </c:pt>
              </c:numCache>
            </c:numRef>
          </c:val>
          <c:extLst>
            <c:ext xmlns:c16="http://schemas.microsoft.com/office/drawing/2014/chart" uri="{C3380CC4-5D6E-409C-BE32-E72D297353CC}">
              <c16:uniqueId val="{00000002-DBBA-4778-8A4B-D938FC8D36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北海道苫前町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実質公債費比率は、３ヶ年平均で９．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％となっており、前年度より０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これまで実施してきた公債費負担適正化計画における公債費の平準化、減債基金を活用した起債繰上償還の実施などにより、地方債償還額は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一定を保って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きているが、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今後は各施設の改修時期にあり起債を活用した事業を実施するため実施時期を十分に検討しながら投資的事業を実施するものとする。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北海道苫前町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これまでの新規地方債発行額の抑制や、充当可能基金の増加などにより、将来負担比率は年々減少し、比率が算定されない状況となっている。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しかし、今後においては、大型事業の実施</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のための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の発行による償還額の増加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や、老朽化した公共施設の維持・改修経費の増加が予測され、財政運営においては基金充当が必須な状況にあることから、将来負担比率の分子の増加と分母の減少により、比率の発生が予見される。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このことから、新規発行地方債の抑制と、一層の歳出縮減を図り、安定した財政運営に努めるものとする。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北海道苫前町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地域交通の確保と地方バス路線の維持を図るべく、特定目的基金である、国鉄羽幌線代替輸送確保基金を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2,668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万円取崩したものの、決算剰余金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万円を財政調整基金に積み立て、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公共施設等整備基金に</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円を積み立てたことにより基金全体では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9,762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更なる基金の使途の明確化を図るため、今後は財政調整基金を取崩し、減債基金及び活用目的に即した特定目的基金への積み替えの実施を行うものとする。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・公共施設等整備基金：公共施設などの新規整備及び老朽化した施設の維持・改修の円滑化を目途としたもの。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・地域福祉基金：在宅福祉の普及と向上、健康及び生きがいづくりの推進のため、民間団体が行う事業の支援を目途としたもの。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・国鉄羽幌線代替輸送確保基金：国鉄羽幌線の廃止に伴い、地域交通の確保と地方バス路線の維持を目途としたもの。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・ふるさと基金：ふるさと苫前町を応援するため寄附された寄附金を基に、寄附者の目的に即した事業活用を目途としたもの。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・まちおこし基金：本町の活性化と、まちおこしに資する事業全般の活用を目途としたもの。</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公共施設等整備基金については、近年庁舎の改修に向け積み立てを行っているため増加している。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地域福祉基金は充当先事業が実施されていないため増減なく維持している。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国鉄羽幌線代替輸送確保基金については、生活路線バス維持経費助成として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万円、通学定期の運賃助成、バス関連施設の管理保守費用として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万円を取崩したことにより、減少したものである。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ふるさと基金については、公民館図書室の図書整備のため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万円を取崩したが、ふるさと納税寄附金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万円を積立てたことにより増となった。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まちおこし基金については、指定寄付金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万円の積み立てを行った。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自主財源の確保が乏しく、また、大きく依存している地方交付税も大幅な増額は見込めないことから、安定的な財政運営を図っていくためには、徹底した事務事業の見直しと、歳出の抑制に努める必要性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真に必要となる事業、緊急を要する事業、また、老朽化が著しい公共施設などの維持・改修については、限られた財源の中においても実施する必要性があることから、将来を見据えた上で、今後も各基金の使途に即した活用を図っていく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年度決算に基づく剰余金の処分により、増加したものである。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と町内産業の低迷・停滞による町税の伸び悩み、地方交付税の減少など歳入の確保が厳しい状況にある中、少子高齢化に伴う社会保障費の増加や、近年、多発している自然災害に要する費用など、安定した財政運営を図るためには、保有している基金の活用は必要不可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策定した「公共施設等総合管理計画」においては、老朽化した公共施設などの維持・改修は喫緊の課題とされており、更には、将来を見据えた上で、新規地方債発行額の抑制を図る必要性があることから、目的に即した積み替えなどを行い、有効的な活用を図っていくもの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過去の大型事業において発行した地方債の繰上償還に向け、計画的に毎年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万円の予算積立て、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今後においても引き続き、将来の繰上償還などの財源確保に向け、計画的に予算積立を実施していくものとする。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北海道苫前町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2,586
454.60
4,536,473
4,382,815
145,234
3,077,018
4,574,954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過疎化による人口の減少に加え、町内産業の低迷・停滞など財政基盤の脆弱化により、類似団体平均を下回っている。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のため、町税の徴収強化をはじめとした自主財源の確保を図るほか、真に必要な事業、緊急を要する事業を峻別し、引き続き、投資的経費の抑制を行うなど歳出全体の見直しを図りながら、財政の健全化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依然として自主財源の確保に乏しく、普通交付税に大きく依存している状況にある。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今後は行財政改革を進め、事務事業の見直しによる経常経費の削減に努めるものとする。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108796</xdr:rowOff>
    </xdr:from>
    <xdr:to>
      <xdr:col>23</xdr:col>
      <xdr:colOff>133350</xdr:colOff>
      <xdr:row>63</xdr:row>
      <xdr:rowOff>98213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38696"/>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98213</xdr:rowOff>
    </xdr:from>
    <xdr:to>
      <xdr:col>19</xdr:col>
      <xdr:colOff>133350</xdr:colOff>
      <xdr:row>63</xdr:row>
      <xdr:rowOff>118321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995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63</xdr:row>
      <xdr:rowOff>118321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82394"/>
          <a:ext cx="889000" cy="23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63</xdr:row>
      <xdr:rowOff>82127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8239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74523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67521</xdr:rowOff>
    </xdr:from>
    <xdr:to>
      <xdr:col>15</xdr:col>
      <xdr:colOff>133350</xdr:colOff>
      <xdr:row>63</xdr:row>
      <xdr:rowOff>169121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153898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人口減少に加え、近年の物価高騰に伴い人件費・物件費等が増加している。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引き続き、経費全体の抑制を図っていくものとする。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61026</xdr:rowOff>
    </xdr:from>
    <xdr:to>
      <xdr:col>23</xdr:col>
      <xdr:colOff>133350</xdr:colOff>
      <xdr:row>82</xdr:row>
      <xdr:rowOff>99110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9926"/>
          <a:ext cx="8382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61026</xdr:rowOff>
    </xdr:from>
    <xdr:to>
      <xdr:col>19</xdr:col>
      <xdr:colOff>133350</xdr:colOff>
      <xdr:row>82</xdr:row>
      <xdr:rowOff>72422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19926"/>
          <a:ext cx="889000" cy="1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44385</xdr:rowOff>
    </xdr:from>
    <xdr:to>
      <xdr:col>15</xdr:col>
      <xdr:colOff>82550</xdr:colOff>
      <xdr:row>82</xdr:row>
      <xdr:rowOff>72422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3285"/>
          <a:ext cx="889000" cy="2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28942</xdr:rowOff>
    </xdr:from>
    <xdr:to>
      <xdr:col>11</xdr:col>
      <xdr:colOff>31750</xdr:colOff>
      <xdr:row>82</xdr:row>
      <xdr:rowOff>44385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7842"/>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48310</xdr:rowOff>
    </xdr:from>
    <xdr:to>
      <xdr:col>23</xdr:col>
      <xdr:colOff>184150</xdr:colOff>
      <xdr:row>82</xdr:row>
      <xdr:rowOff>149910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20387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7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10226</xdr:rowOff>
    </xdr:from>
    <xdr:to>
      <xdr:col>19</xdr:col>
      <xdr:colOff>184150</xdr:colOff>
      <xdr:row>82</xdr:row>
      <xdr:rowOff>111826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96603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5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21622</xdr:rowOff>
    </xdr:from>
    <xdr:to>
      <xdr:col>15</xdr:col>
      <xdr:colOff>133350</xdr:colOff>
      <xdr:row>82</xdr:row>
      <xdr:rowOff>123222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8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107999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6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165035</xdr:rowOff>
    </xdr:from>
    <xdr:to>
      <xdr:col>11</xdr:col>
      <xdr:colOff>82550</xdr:colOff>
      <xdr:row>82</xdr:row>
      <xdr:rowOff>95185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79962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149592</xdr:rowOff>
    </xdr:from>
    <xdr:to>
      <xdr:col>7</xdr:col>
      <xdr:colOff>31750</xdr:colOff>
      <xdr:row>82</xdr:row>
      <xdr:rowOff>79742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64519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これまでと同様に国準拠を遵守し、引き続き、給与の適正化に努めるものとする。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4826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8760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137668</xdr:rowOff>
    </xdr:from>
    <xdr:to>
      <xdr:col>77</xdr:col>
      <xdr:colOff>44450</xdr:colOff>
      <xdr:row>88</xdr:row>
      <xdr:rowOff>4826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5381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137668</xdr:rowOff>
    </xdr:from>
    <xdr:to>
      <xdr:col>72</xdr:col>
      <xdr:colOff>203200</xdr:colOff>
      <xdr:row>87</xdr:row>
      <xdr:rowOff>142494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538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137668</xdr:rowOff>
    </xdr:from>
    <xdr:to>
      <xdr:col>68</xdr:col>
      <xdr:colOff>152400</xdr:colOff>
      <xdr:row>87</xdr:row>
      <xdr:rowOff>142494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538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137177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125476</xdr:rowOff>
    </xdr:from>
    <xdr:to>
      <xdr:col>77</xdr:col>
      <xdr:colOff>95250</xdr:colOff>
      <xdr:row>88</xdr:row>
      <xdr:rowOff>55626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65803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1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86868</xdr:rowOff>
    </xdr:from>
    <xdr:to>
      <xdr:col>73</xdr:col>
      <xdr:colOff>44450</xdr:colOff>
      <xdr:row>88</xdr:row>
      <xdr:rowOff>17018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27195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91694</xdr:rowOff>
    </xdr:from>
    <xdr:to>
      <xdr:col>68</xdr:col>
      <xdr:colOff>203200</xdr:colOff>
      <xdr:row>88</xdr:row>
      <xdr:rowOff>21844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32021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86868</xdr:rowOff>
    </xdr:from>
    <xdr:to>
      <xdr:col>64</xdr:col>
      <xdr:colOff>152400</xdr:colOff>
      <xdr:row>88</xdr:row>
      <xdr:rowOff>17018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27195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昨今の採用難</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により、類似団体平均を下回っているが、行政サービスの維持と組織のバランスを考慮しながら、職員定数の管理に努めるものとする。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142832</xdr:rowOff>
    </xdr:from>
    <xdr:to>
      <xdr:col>81</xdr:col>
      <xdr:colOff>44450</xdr:colOff>
      <xdr:row>60</xdr:row>
      <xdr:rowOff>148664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29832"/>
          <a:ext cx="838200" cy="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135795</xdr:rowOff>
    </xdr:from>
    <xdr:to>
      <xdr:col>77</xdr:col>
      <xdr:colOff>44450</xdr:colOff>
      <xdr:row>60</xdr:row>
      <xdr:rowOff>142832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22795"/>
          <a:ext cx="8890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135795</xdr:rowOff>
    </xdr:from>
    <xdr:to>
      <xdr:col>72</xdr:col>
      <xdr:colOff>203200</xdr:colOff>
      <xdr:row>60</xdr:row>
      <xdr:rowOff>149268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22795"/>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134588</xdr:rowOff>
    </xdr:from>
    <xdr:to>
      <xdr:col>68</xdr:col>
      <xdr:colOff>152400</xdr:colOff>
      <xdr:row>60</xdr:row>
      <xdr:rowOff>149268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1588"/>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97864</xdr:rowOff>
    </xdr:from>
    <xdr:to>
      <xdr:col>81</xdr:col>
      <xdr:colOff>95250</xdr:colOff>
      <xdr:row>61</xdr:row>
      <xdr:rowOff>28014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114391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2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92032</xdr:rowOff>
    </xdr:from>
    <xdr:to>
      <xdr:col>77</xdr:col>
      <xdr:colOff>95250</xdr:colOff>
      <xdr:row>61</xdr:row>
      <xdr:rowOff>22182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32359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84995</xdr:rowOff>
    </xdr:from>
    <xdr:to>
      <xdr:col>73</xdr:col>
      <xdr:colOff>44450</xdr:colOff>
      <xdr:row>61</xdr:row>
      <xdr:rowOff>15145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98468</xdr:rowOff>
    </xdr:from>
    <xdr:to>
      <xdr:col>68</xdr:col>
      <xdr:colOff>203200</xdr:colOff>
      <xdr:row>61</xdr:row>
      <xdr:rowOff>28618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8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38795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5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83788</xdr:rowOff>
    </xdr:from>
    <xdr:to>
      <xdr:col>64</xdr:col>
      <xdr:colOff>152400</xdr:colOff>
      <xdr:row>61</xdr:row>
      <xdr:rowOff>13938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24115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3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大型投資事業の実施により上昇傾向にあったが、令和４年度に減債基金を活用し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起債の繰上償還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、３か年平均の数値は一定を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保ちつつも、令和６年度においては単年度償還額よりも起債発行額が下回ったことから昨年度より減少した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今後も大型事業が控えていることから、実質公債費比率の数値に注視しながら地方債発行の抑制を図り、数値の適正化に努めるものとする。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1270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8286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1270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5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129286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5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42</xdr:row>
      <xdr:rowOff>10922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587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定程度の基金保有により、将来負担比率が算定されない状況にあるが、今後においては、大型事業の実施による地方債償還額の増加や、物価高騰に伴う基金からの繰入により、数値発生が予見されるため、引き続き、投資的事業の抑制を図り、財政の健全化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北海道苫前町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2,586
454.60
4,536,473
4,382,815
145,234
3,077,018
4,574,954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ごみ処理業務や消防業務を一部事務組合で行っていることから、類似団体平均と比較しても経常収支比率は低くなっている。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今後も、人件費の適正化に努めていくものとする。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33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4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34</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110490</xdr:rowOff>
    </xdr:from>
    <xdr:to>
      <xdr:col>6</xdr:col>
      <xdr:colOff>171450</xdr:colOff>
      <xdr:row>35</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物価高騰の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状況下において、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経常的経費の抑制を図</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ることとし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今後の予算編成においても更なる事務事業の点検・検証、改善・見直しを行い、経費の抑制に努めるものとする。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108712</xdr:rowOff>
    </xdr:from>
    <xdr:to>
      <xdr:col>82</xdr:col>
      <xdr:colOff>107950</xdr:colOff>
      <xdr:row>16</xdr:row>
      <xdr:rowOff>145288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519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16</xdr:row>
      <xdr:rowOff>163576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51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061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99568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06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57912</xdr:rowOff>
    </xdr:from>
    <xdr:to>
      <xdr:col>78</xdr:col>
      <xdr:colOff>120650</xdr:colOff>
      <xdr:row>16</xdr:row>
      <xdr:rowOff>159512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169689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48768</xdr:rowOff>
    </xdr:from>
    <xdr:to>
      <xdr:col>65</xdr:col>
      <xdr:colOff>53975</xdr:colOff>
      <xdr:row>16</xdr:row>
      <xdr:rowOff>150368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160545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高齢者数の増加と、町独自の子ども・子育て支援策の実施に伴い、類似団体平均となっている。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社会福祉制度の充実と歳出のバランスに留意しながら、施策の実施を図っていくものとする。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企業会計の法適用化に伴い、繰出金の性質が補助費等に移行したことにより前年度比が大幅減となったが類似団体と比較するといまだ上回っているため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経常経費の削減を促し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負担軽減に努めるものとする。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49180"/>
          <a:ext cx="8382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60</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34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115570</xdr:rowOff>
    </xdr:from>
    <xdr:to>
      <xdr:col>73</xdr:col>
      <xdr:colOff>180975</xdr:colOff>
      <xdr:row>60</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10231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115570</xdr:rowOff>
    </xdr:from>
    <xdr:to>
      <xdr:col>69</xdr:col>
      <xdr:colOff>92075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31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が、今後も苫前厚生クリニックに対する経営損失補てん及び一部事務組合への高額な負担金などが見込まれるため、苫前厚生クリニックの赤字縮小に向けた取り組みや、独自施策による各種助成事業の見直しを行い、適正化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122428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60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53848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03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80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803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の大型事業の影響により地方債償還額が増加しており、減債基金を活用した繰上償還も実施したが、未だ類似団体平均を上回っていることから、引き続き、新規地方債発行額と地方債現在高の抑制に努める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134620</xdr:rowOff>
    </xdr:from>
    <xdr:to>
      <xdr:col>24</xdr:col>
      <xdr:colOff>25400</xdr:colOff>
      <xdr:row>77</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362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142239</xdr:rowOff>
    </xdr:from>
    <xdr:to>
      <xdr:col>19</xdr:col>
      <xdr:colOff>187325</xdr:colOff>
      <xdr:row>77</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438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676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111761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676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83820</xdr:rowOff>
    </xdr:from>
    <xdr:to>
      <xdr:col>24</xdr:col>
      <xdr:colOff>76200</xdr:colOff>
      <xdr:row>78</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91439</xdr:rowOff>
    </xdr:from>
    <xdr:to>
      <xdr:col>20</xdr:col>
      <xdr:colOff>38100</xdr:colOff>
      <xdr:row>78</xdr:row>
      <xdr:rowOff>21589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60961</xdr:rowOff>
    </xdr:from>
    <xdr:to>
      <xdr:col>6</xdr:col>
      <xdr:colOff>171450</xdr:colOff>
      <xdr:row>77</xdr:row>
      <xdr:rowOff>162561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147338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今後も継続的な経費抑制に努めるものとする。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148227</xdr:rowOff>
    </xdr:from>
    <xdr:to>
      <xdr:col>82</xdr:col>
      <xdr:colOff>107950</xdr:colOff>
      <xdr:row>76</xdr:row>
      <xdr:rowOff>100874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0697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100874</xdr:rowOff>
    </xdr:from>
    <xdr:to>
      <xdr:col>78</xdr:col>
      <xdr:colOff>69850</xdr:colOff>
      <xdr:row>76</xdr:row>
      <xdr:rowOff>107406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31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107406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0039"/>
          <a:ext cx="889000" cy="1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113937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0039"/>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97427</xdr:rowOff>
    </xdr:from>
    <xdr:to>
      <xdr:col>82</xdr:col>
      <xdr:colOff>158750</xdr:colOff>
      <xdr:row>76</xdr:row>
      <xdr:rowOff>27577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113954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0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50074</xdr:rowOff>
    </xdr:from>
    <xdr:to>
      <xdr:col>78</xdr:col>
      <xdr:colOff>120650</xdr:colOff>
      <xdr:row>76</xdr:row>
      <xdr:rowOff>151674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161851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49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56606</xdr:rowOff>
    </xdr:from>
    <xdr:to>
      <xdr:col>74</xdr:col>
      <xdr:colOff>31750</xdr:colOff>
      <xdr:row>76</xdr:row>
      <xdr:rowOff>158206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168383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5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63137</xdr:rowOff>
    </xdr:from>
    <xdr:to>
      <xdr:col>65</xdr:col>
      <xdr:colOff>53975</xdr:colOff>
      <xdr:row>76</xdr:row>
      <xdr:rowOff>164737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北海道苫前町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58740</xdr:rowOff>
    </xdr:from>
    <xdr:to>
      <xdr:col>29</xdr:col>
      <xdr:colOff>127000</xdr:colOff>
      <xdr:row>19</xdr:row>
      <xdr:rowOff>92457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3915"/>
          <a:ext cx="647700" cy="3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92457</xdr:rowOff>
    </xdr:from>
    <xdr:to>
      <xdr:col>26</xdr:col>
      <xdr:colOff>50800</xdr:colOff>
      <xdr:row>19</xdr:row>
      <xdr:rowOff>123556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7632"/>
          <a:ext cx="698500" cy="31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123556</xdr:rowOff>
    </xdr:from>
    <xdr:to>
      <xdr:col>22</xdr:col>
      <xdr:colOff>114300</xdr:colOff>
      <xdr:row>19</xdr:row>
      <xdr:rowOff>128903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8731"/>
          <a:ext cx="698500" cy="5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128903</xdr:rowOff>
    </xdr:from>
    <xdr:to>
      <xdr:col>18</xdr:col>
      <xdr:colOff>177800</xdr:colOff>
      <xdr:row>19</xdr:row>
      <xdr:rowOff>146551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4078"/>
          <a:ext cx="698500" cy="1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7940</xdr:rowOff>
    </xdr:from>
    <xdr:to>
      <xdr:col>29</xdr:col>
      <xdr:colOff>177800</xdr:colOff>
      <xdr:row>19</xdr:row>
      <xdr:rowOff>109540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3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151467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41657</xdr:rowOff>
    </xdr:from>
    <xdr:to>
      <xdr:col>26</xdr:col>
      <xdr:colOff>101600</xdr:colOff>
      <xdr:row>19</xdr:row>
      <xdr:rowOff>143257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128034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72756</xdr:rowOff>
    </xdr:from>
    <xdr:to>
      <xdr:col>22</xdr:col>
      <xdr:colOff>165100</xdr:colOff>
      <xdr:row>20</xdr:row>
      <xdr:rowOff>2906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159133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78103</xdr:rowOff>
    </xdr:from>
    <xdr:to>
      <xdr:col>19</xdr:col>
      <xdr:colOff>38100</xdr:colOff>
      <xdr:row>20</xdr:row>
      <xdr:rowOff>8253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3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164480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95751</xdr:rowOff>
    </xdr:from>
    <xdr:to>
      <xdr:col>15</xdr:col>
      <xdr:colOff>101600</xdr:colOff>
      <xdr:row>20</xdr:row>
      <xdr:rowOff>25901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00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10678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7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340019</xdr:rowOff>
    </xdr:from>
    <xdr:to>
      <xdr:col>29</xdr:col>
      <xdr:colOff>127000</xdr:colOff>
      <xdr:row>35</xdr:row>
      <xdr:rowOff>137858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07469"/>
          <a:ext cx="647700" cy="140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122635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2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340019</xdr:rowOff>
    </xdr:from>
    <xdr:to>
      <xdr:col>26</xdr:col>
      <xdr:colOff>50800</xdr:colOff>
      <xdr:row>35</xdr:row>
      <xdr:rowOff>16746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07469"/>
          <a:ext cx="698500" cy="19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16746</xdr:rowOff>
    </xdr:from>
    <xdr:to>
      <xdr:col>22</xdr:col>
      <xdr:colOff>114300</xdr:colOff>
      <xdr:row>35</xdr:row>
      <xdr:rowOff>112063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27096"/>
          <a:ext cx="698500" cy="95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112063</xdr:rowOff>
    </xdr:from>
    <xdr:to>
      <xdr:col>18</xdr:col>
      <xdr:colOff>177800</xdr:colOff>
      <xdr:row>35</xdr:row>
      <xdr:rowOff>158725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22413"/>
          <a:ext cx="698500" cy="46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87058</xdr:rowOff>
    </xdr:from>
    <xdr:to>
      <xdr:col>29</xdr:col>
      <xdr:colOff>177800</xdr:colOff>
      <xdr:row>35</xdr:row>
      <xdr:rowOff>188658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275035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289219</xdr:rowOff>
    </xdr:from>
    <xdr:to>
      <xdr:col>26</xdr:col>
      <xdr:colOff>101600</xdr:colOff>
      <xdr:row>35</xdr:row>
      <xdr:rowOff>47919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56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58096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25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308846</xdr:rowOff>
    </xdr:from>
    <xdr:to>
      <xdr:col>22</xdr:col>
      <xdr:colOff>165100</xdr:colOff>
      <xdr:row>35</xdr:row>
      <xdr:rowOff>67546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6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77723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61263</xdr:rowOff>
    </xdr:from>
    <xdr:to>
      <xdr:col>19</xdr:col>
      <xdr:colOff>38100</xdr:colOff>
      <xdr:row>35</xdr:row>
      <xdr:rowOff>162863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1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173040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4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107925</xdr:rowOff>
    </xdr:from>
    <xdr:to>
      <xdr:col>15</xdr:col>
      <xdr:colOff>101600</xdr:colOff>
      <xdr:row>35</xdr:row>
      <xdr:rowOff>209525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18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北海道苫前町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2,586
454.60
4,536,473
4,382,815
145,234
3,077,018
4,574,954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47004</xdr:rowOff>
    </xdr:from>
    <xdr:to>
      <xdr:col>24</xdr:col>
      <xdr:colOff>63500</xdr:colOff>
      <xdr:row>37</xdr:row>
      <xdr:rowOff>70323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0654"/>
          <a:ext cx="838200" cy="2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70323</xdr:rowOff>
    </xdr:from>
    <xdr:to>
      <xdr:col>19</xdr:col>
      <xdr:colOff>177800</xdr:colOff>
      <xdr:row>37</xdr:row>
      <xdr:rowOff>96462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13973"/>
          <a:ext cx="889000" cy="2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85914</xdr:rowOff>
    </xdr:from>
    <xdr:to>
      <xdr:col>15</xdr:col>
      <xdr:colOff>50800</xdr:colOff>
      <xdr:row>37</xdr:row>
      <xdr:rowOff>96462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29564"/>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85914</xdr:rowOff>
    </xdr:from>
    <xdr:to>
      <xdr:col>10</xdr:col>
      <xdr:colOff>114300</xdr:colOff>
      <xdr:row>37</xdr:row>
      <xdr:rowOff>113991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9564"/>
          <a:ext cx="889000" cy="2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167654</xdr:rowOff>
    </xdr:from>
    <xdr:to>
      <xdr:col>24</xdr:col>
      <xdr:colOff>114300</xdr:colOff>
      <xdr:row>37</xdr:row>
      <xdr:rowOff>97804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146081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1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19523</xdr:rowOff>
    </xdr:from>
    <xdr:to>
      <xdr:col>20</xdr:col>
      <xdr:colOff>38100</xdr:colOff>
      <xdr:row>37</xdr:row>
      <xdr:rowOff>121123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6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112250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5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45662</xdr:rowOff>
    </xdr:from>
    <xdr:to>
      <xdr:col>15</xdr:col>
      <xdr:colOff>101600</xdr:colOff>
      <xdr:row>37</xdr:row>
      <xdr:rowOff>147262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138389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8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35114</xdr:rowOff>
    </xdr:from>
    <xdr:to>
      <xdr:col>10</xdr:col>
      <xdr:colOff>165100</xdr:colOff>
      <xdr:row>37</xdr:row>
      <xdr:rowOff>136714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127840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63191</xdr:rowOff>
    </xdr:from>
    <xdr:to>
      <xdr:col>6</xdr:col>
      <xdr:colOff>38100</xdr:colOff>
      <xdr:row>37</xdr:row>
      <xdr:rowOff>164791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0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155918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9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63882</xdr:rowOff>
    </xdr:from>
    <xdr:to>
      <xdr:col>24</xdr:col>
      <xdr:colOff>63500</xdr:colOff>
      <xdr:row>57</xdr:row>
      <xdr:rowOff>112005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6532"/>
          <a:ext cx="838200" cy="4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62860</xdr:rowOff>
    </xdr:from>
    <xdr:to>
      <xdr:col>19</xdr:col>
      <xdr:colOff>177800</xdr:colOff>
      <xdr:row>57</xdr:row>
      <xdr:rowOff>112005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35510"/>
          <a:ext cx="889000" cy="4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62860</xdr:rowOff>
    </xdr:from>
    <xdr:to>
      <xdr:col>15</xdr:col>
      <xdr:colOff>50800</xdr:colOff>
      <xdr:row>57</xdr:row>
      <xdr:rowOff>115910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5510"/>
          <a:ext cx="889000" cy="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113037</xdr:rowOff>
    </xdr:from>
    <xdr:to>
      <xdr:col>10</xdr:col>
      <xdr:colOff>114300</xdr:colOff>
      <xdr:row>57</xdr:row>
      <xdr:rowOff>115910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85687"/>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13082</xdr:rowOff>
    </xdr:from>
    <xdr:to>
      <xdr:col>24</xdr:col>
      <xdr:colOff>114300</xdr:colOff>
      <xdr:row>57</xdr:row>
      <xdr:rowOff>114682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162959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61205</xdr:rowOff>
    </xdr:from>
    <xdr:to>
      <xdr:col>20</xdr:col>
      <xdr:colOff>38100</xdr:colOff>
      <xdr:row>57</xdr:row>
      <xdr:rowOff>162805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153932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2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12060</xdr:rowOff>
    </xdr:from>
    <xdr:to>
      <xdr:col>15</xdr:col>
      <xdr:colOff>101600</xdr:colOff>
      <xdr:row>57</xdr:row>
      <xdr:rowOff>113660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104787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7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65110</xdr:rowOff>
    </xdr:from>
    <xdr:to>
      <xdr:col>10</xdr:col>
      <xdr:colOff>165100</xdr:colOff>
      <xdr:row>57</xdr:row>
      <xdr:rowOff>166710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157837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3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62237</xdr:rowOff>
    </xdr:from>
    <xdr:to>
      <xdr:col>6</xdr:col>
      <xdr:colOff>38100</xdr:colOff>
      <xdr:row>57</xdr:row>
      <xdr:rowOff>163837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154964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133386</xdr:rowOff>
    </xdr:from>
    <xdr:to>
      <xdr:col>24</xdr:col>
      <xdr:colOff>63500</xdr:colOff>
      <xdr:row>75</xdr:row>
      <xdr:rowOff>158235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92136"/>
          <a:ext cx="838200" cy="2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158235</xdr:rowOff>
    </xdr:from>
    <xdr:to>
      <xdr:col>19</xdr:col>
      <xdr:colOff>177800</xdr:colOff>
      <xdr:row>76</xdr:row>
      <xdr:rowOff>40497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016985"/>
          <a:ext cx="889000" cy="5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25806</xdr:rowOff>
    </xdr:from>
    <xdr:to>
      <xdr:col>15</xdr:col>
      <xdr:colOff>50800</xdr:colOff>
      <xdr:row>76</xdr:row>
      <xdr:rowOff>40497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56006"/>
          <a:ext cx="889000" cy="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25806</xdr:rowOff>
    </xdr:from>
    <xdr:to>
      <xdr:col>10</xdr:col>
      <xdr:colOff>114300</xdr:colOff>
      <xdr:row>76</xdr:row>
      <xdr:rowOff>111216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56006"/>
          <a:ext cx="889000" cy="8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82586</xdr:rowOff>
    </xdr:from>
    <xdr:to>
      <xdr:col>24</xdr:col>
      <xdr:colOff>114300</xdr:colOff>
      <xdr:row>76</xdr:row>
      <xdr:rowOff>12737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413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105463</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9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107435</xdr:rowOff>
    </xdr:from>
    <xdr:to>
      <xdr:col>20</xdr:col>
      <xdr:colOff>38100</xdr:colOff>
      <xdr:row>76</xdr:row>
      <xdr:rowOff>37585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6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54112</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4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161147</xdr:rowOff>
    </xdr:from>
    <xdr:to>
      <xdr:col>15</xdr:col>
      <xdr:colOff>101600</xdr:colOff>
      <xdr:row>76</xdr:row>
      <xdr:rowOff>91297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1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107824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79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146456</xdr:rowOff>
    </xdr:from>
    <xdr:to>
      <xdr:col>10</xdr:col>
      <xdr:colOff>165100</xdr:colOff>
      <xdr:row>76</xdr:row>
      <xdr:rowOff>76606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93134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60416</xdr:rowOff>
    </xdr:from>
    <xdr:to>
      <xdr:col>6</xdr:col>
      <xdr:colOff>38100</xdr:colOff>
      <xdr:row>76</xdr:row>
      <xdr:rowOff>162016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7093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159641</xdr:rowOff>
    </xdr:from>
    <xdr:to>
      <xdr:col>24</xdr:col>
      <xdr:colOff>63500</xdr:colOff>
      <xdr:row>94</xdr:row>
      <xdr:rowOff>3294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104491"/>
          <a:ext cx="8382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159641</xdr:rowOff>
    </xdr:from>
    <xdr:to>
      <xdr:col>19</xdr:col>
      <xdr:colOff>177800</xdr:colOff>
      <xdr:row>94</xdr:row>
      <xdr:rowOff>90238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104491"/>
          <a:ext cx="889000" cy="10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12712</xdr:rowOff>
    </xdr:from>
    <xdr:to>
      <xdr:col>15</xdr:col>
      <xdr:colOff>50800</xdr:colOff>
      <xdr:row>94</xdr:row>
      <xdr:rowOff>90238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29012"/>
          <a:ext cx="889000" cy="7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12712</xdr:rowOff>
    </xdr:from>
    <xdr:to>
      <xdr:col>10</xdr:col>
      <xdr:colOff>114300</xdr:colOff>
      <xdr:row>95</xdr:row>
      <xdr:rowOff>41287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29012"/>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123944</xdr:rowOff>
    </xdr:from>
    <xdr:to>
      <xdr:col>24</xdr:col>
      <xdr:colOff>114300</xdr:colOff>
      <xdr:row>94</xdr:row>
      <xdr:rowOff>54094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146821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108841</xdr:rowOff>
    </xdr:from>
    <xdr:to>
      <xdr:col>20</xdr:col>
      <xdr:colOff>38100</xdr:colOff>
      <xdr:row>94</xdr:row>
      <xdr:rowOff>38991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5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55518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82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39438</xdr:rowOff>
    </xdr:from>
    <xdr:to>
      <xdr:col>15</xdr:col>
      <xdr:colOff>101600</xdr:colOff>
      <xdr:row>94</xdr:row>
      <xdr:rowOff>141038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157565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3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133362</xdr:rowOff>
    </xdr:from>
    <xdr:to>
      <xdr:col>10</xdr:col>
      <xdr:colOff>165100</xdr:colOff>
      <xdr:row>94</xdr:row>
      <xdr:rowOff>63512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80039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161937</xdr:rowOff>
    </xdr:from>
    <xdr:to>
      <xdr:col>6</xdr:col>
      <xdr:colOff>38100</xdr:colOff>
      <xdr:row>95</xdr:row>
      <xdr:rowOff>92087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108614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5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128460</xdr:rowOff>
    </xdr:from>
    <xdr:to>
      <xdr:col>55</xdr:col>
      <xdr:colOff>0</xdr:colOff>
      <xdr:row>36</xdr:row>
      <xdr:rowOff>36293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29210"/>
          <a:ext cx="838200" cy="7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36293</xdr:rowOff>
    </xdr:from>
    <xdr:to>
      <xdr:col>50</xdr:col>
      <xdr:colOff>114300</xdr:colOff>
      <xdr:row>36</xdr:row>
      <xdr:rowOff>132855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08493"/>
          <a:ext cx="889000" cy="9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132855</xdr:rowOff>
    </xdr:from>
    <xdr:to>
      <xdr:col>45</xdr:col>
      <xdr:colOff>177800</xdr:colOff>
      <xdr:row>37</xdr:row>
      <xdr:rowOff>21613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05055"/>
          <a:ext cx="889000" cy="6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30580</xdr:rowOff>
    </xdr:from>
    <xdr:to>
      <xdr:col>41</xdr:col>
      <xdr:colOff>50800</xdr:colOff>
      <xdr:row>37</xdr:row>
      <xdr:rowOff>21613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02780"/>
          <a:ext cx="889000" cy="1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77660</xdr:rowOff>
    </xdr:from>
    <xdr:to>
      <xdr:col>55</xdr:col>
      <xdr:colOff>50800</xdr:colOff>
      <xdr:row>36</xdr:row>
      <xdr:rowOff>7810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100537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2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156943</xdr:rowOff>
    </xdr:from>
    <xdr:to>
      <xdr:col>50</xdr:col>
      <xdr:colOff>165100</xdr:colOff>
      <xdr:row>36</xdr:row>
      <xdr:rowOff>87093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103620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82055</xdr:rowOff>
    </xdr:from>
    <xdr:to>
      <xdr:col>46</xdr:col>
      <xdr:colOff>38100</xdr:colOff>
      <xdr:row>37</xdr:row>
      <xdr:rowOff>12205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28732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142263</xdr:rowOff>
    </xdr:from>
    <xdr:to>
      <xdr:col>41</xdr:col>
      <xdr:colOff>101600</xdr:colOff>
      <xdr:row>37</xdr:row>
      <xdr:rowOff>72413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88940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8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151230</xdr:rowOff>
    </xdr:from>
    <xdr:to>
      <xdr:col>36</xdr:col>
      <xdr:colOff>165100</xdr:colOff>
      <xdr:row>36</xdr:row>
      <xdr:rowOff>81380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97907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2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162244</xdr:rowOff>
    </xdr:from>
    <xdr:to>
      <xdr:col>55</xdr:col>
      <xdr:colOff>0</xdr:colOff>
      <xdr:row>58</xdr:row>
      <xdr:rowOff>114002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34894"/>
          <a:ext cx="838200" cy="1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109844</xdr:rowOff>
    </xdr:from>
    <xdr:to>
      <xdr:col>50</xdr:col>
      <xdr:colOff>114300</xdr:colOff>
      <xdr:row>57</xdr:row>
      <xdr:rowOff>162244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11044"/>
          <a:ext cx="889000" cy="2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109844</xdr:rowOff>
    </xdr:from>
    <xdr:to>
      <xdr:col>45</xdr:col>
      <xdr:colOff>177800</xdr:colOff>
      <xdr:row>58</xdr:row>
      <xdr:rowOff>5547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11044"/>
          <a:ext cx="889000" cy="23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154077</xdr:rowOff>
    </xdr:from>
    <xdr:to>
      <xdr:col>41</xdr:col>
      <xdr:colOff>50800</xdr:colOff>
      <xdr:row>58</xdr:row>
      <xdr:rowOff>5547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83827"/>
          <a:ext cx="889000" cy="36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63202</xdr:rowOff>
    </xdr:from>
    <xdr:to>
      <xdr:col>55</xdr:col>
      <xdr:colOff>50800</xdr:colOff>
      <xdr:row>58</xdr:row>
      <xdr:rowOff>164802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149579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111444</xdr:rowOff>
    </xdr:from>
    <xdr:to>
      <xdr:col>50</xdr:col>
      <xdr:colOff>165100</xdr:colOff>
      <xdr:row>58</xdr:row>
      <xdr:rowOff>41594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8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58121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59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59044</xdr:rowOff>
    </xdr:from>
    <xdr:to>
      <xdr:col>46</xdr:col>
      <xdr:colOff>38100</xdr:colOff>
      <xdr:row>56</xdr:row>
      <xdr:rowOff>160644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5721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3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126197</xdr:rowOff>
    </xdr:from>
    <xdr:to>
      <xdr:col>41</xdr:col>
      <xdr:colOff>101600</xdr:colOff>
      <xdr:row>58</xdr:row>
      <xdr:rowOff>56347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47474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99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103277</xdr:rowOff>
    </xdr:from>
    <xdr:to>
      <xdr:col>36</xdr:col>
      <xdr:colOff>165100</xdr:colOff>
      <xdr:row>56</xdr:row>
      <xdr:rowOff>33427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3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49954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0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17952</xdr:rowOff>
    </xdr:from>
    <xdr:to>
      <xdr:col>55</xdr:col>
      <xdr:colOff>0</xdr:colOff>
      <xdr:row>79</xdr:row>
      <xdr:rowOff>30868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2502"/>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118777</xdr:rowOff>
    </xdr:from>
    <xdr:to>
      <xdr:col>50</xdr:col>
      <xdr:colOff>114300</xdr:colOff>
      <xdr:row>79</xdr:row>
      <xdr:rowOff>30868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1877"/>
          <a:ext cx="889000" cy="8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118777</xdr:rowOff>
    </xdr:from>
    <xdr:to>
      <xdr:col>45</xdr:col>
      <xdr:colOff>177800</xdr:colOff>
      <xdr:row>79</xdr:row>
      <xdr:rowOff>39305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1877"/>
          <a:ext cx="889000" cy="9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133246</xdr:rowOff>
    </xdr:from>
    <xdr:to>
      <xdr:col>41</xdr:col>
      <xdr:colOff>50800</xdr:colOff>
      <xdr:row>79</xdr:row>
      <xdr:rowOff>39305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34896"/>
          <a:ext cx="889000" cy="2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138602</xdr:rowOff>
    </xdr:from>
    <xdr:to>
      <xdr:col>55</xdr:col>
      <xdr:colOff>50800</xdr:colOff>
      <xdr:row>79</xdr:row>
      <xdr:rowOff>68752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151518</xdr:rowOff>
    </xdr:from>
    <xdr:to>
      <xdr:col>50</xdr:col>
      <xdr:colOff>165100</xdr:colOff>
      <xdr:row>79</xdr:row>
      <xdr:rowOff>81668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72795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67977</xdr:rowOff>
    </xdr:from>
    <xdr:to>
      <xdr:col>46</xdr:col>
      <xdr:colOff>38100</xdr:colOff>
      <xdr:row>78</xdr:row>
      <xdr:rowOff>169577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160704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159955</xdr:rowOff>
    </xdr:from>
    <xdr:to>
      <xdr:col>41</xdr:col>
      <xdr:colOff>101600</xdr:colOff>
      <xdr:row>79</xdr:row>
      <xdr:rowOff>90105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81232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82446</xdr:rowOff>
    </xdr:from>
    <xdr:to>
      <xdr:col>36</xdr:col>
      <xdr:colOff>165100</xdr:colOff>
      <xdr:row>78</xdr:row>
      <xdr:rowOff>12596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8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29123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5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65010</xdr:rowOff>
    </xdr:from>
    <xdr:to>
      <xdr:col>55</xdr:col>
      <xdr:colOff>0</xdr:colOff>
      <xdr:row>98</xdr:row>
      <xdr:rowOff>92001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7110"/>
          <a:ext cx="838200" cy="2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116545</xdr:rowOff>
    </xdr:from>
    <xdr:to>
      <xdr:col>50</xdr:col>
      <xdr:colOff>114300</xdr:colOff>
      <xdr:row>98</xdr:row>
      <xdr:rowOff>65010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404295"/>
          <a:ext cx="889000" cy="46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116545</xdr:rowOff>
    </xdr:from>
    <xdr:to>
      <xdr:col>45</xdr:col>
      <xdr:colOff>177800</xdr:colOff>
      <xdr:row>98</xdr:row>
      <xdr:rowOff>68518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404295"/>
          <a:ext cx="889000" cy="46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12241</xdr:rowOff>
    </xdr:from>
    <xdr:to>
      <xdr:col>41</xdr:col>
      <xdr:colOff>50800</xdr:colOff>
      <xdr:row>98</xdr:row>
      <xdr:rowOff>68518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471441"/>
          <a:ext cx="889000" cy="39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41201</xdr:rowOff>
    </xdr:from>
    <xdr:to>
      <xdr:col>55</xdr:col>
      <xdr:colOff>50800</xdr:colOff>
      <xdr:row>98</xdr:row>
      <xdr:rowOff>142801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127578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14210</xdr:rowOff>
    </xdr:from>
    <xdr:to>
      <xdr:col>50</xdr:col>
      <xdr:colOff>165100</xdr:colOff>
      <xdr:row>98</xdr:row>
      <xdr:rowOff>115810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106937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0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65745</xdr:rowOff>
    </xdr:from>
    <xdr:to>
      <xdr:col>46</xdr:col>
      <xdr:colOff>38100</xdr:colOff>
      <xdr:row>95</xdr:row>
      <xdr:rowOff>167345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5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12422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12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17718</xdr:rowOff>
    </xdr:from>
    <xdr:to>
      <xdr:col>41</xdr:col>
      <xdr:colOff>101600</xdr:colOff>
      <xdr:row>98</xdr:row>
      <xdr:rowOff>119318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110445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1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132891</xdr:rowOff>
    </xdr:from>
    <xdr:to>
      <xdr:col>36</xdr:col>
      <xdr:colOff>165100</xdr:colOff>
      <xdr:row>96</xdr:row>
      <xdr:rowOff>63041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2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79568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1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35502</xdr:rowOff>
    </xdr:from>
    <xdr:to>
      <xdr:col>85</xdr:col>
      <xdr:colOff>127000</xdr:colOff>
      <xdr:row>39</xdr:row>
      <xdr:rowOff>44444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2052"/>
          <a:ext cx="8382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40901</xdr:rowOff>
    </xdr:from>
    <xdr:to>
      <xdr:col>81</xdr:col>
      <xdr:colOff>50800</xdr:colOff>
      <xdr:row>39</xdr:row>
      <xdr:rowOff>44444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7451"/>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40901</xdr:rowOff>
    </xdr:from>
    <xdr:to>
      <xdr:col>76</xdr:col>
      <xdr:colOff>114300</xdr:colOff>
      <xdr:row>39</xdr:row>
      <xdr:rowOff>43875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7451"/>
          <a:ext cx="8890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43875</xdr:rowOff>
    </xdr:from>
    <xdr:to>
      <xdr:col>71</xdr:col>
      <xdr:colOff>177800</xdr:colOff>
      <xdr:row>39</xdr:row>
      <xdr:rowOff>44446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3042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156152</xdr:rowOff>
    </xdr:from>
    <xdr:to>
      <xdr:col>85</xdr:col>
      <xdr:colOff>177800</xdr:colOff>
      <xdr:row>39</xdr:row>
      <xdr:rowOff>86302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115258</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165094</xdr:rowOff>
    </xdr:from>
    <xdr:to>
      <xdr:col>81</xdr:col>
      <xdr:colOff>101600</xdr:colOff>
      <xdr:row>39</xdr:row>
      <xdr:rowOff>95244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86371</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161551</xdr:rowOff>
    </xdr:from>
    <xdr:to>
      <xdr:col>76</xdr:col>
      <xdr:colOff>165100</xdr:colOff>
      <xdr:row>39</xdr:row>
      <xdr:rowOff>91701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82828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164525</xdr:rowOff>
    </xdr:from>
    <xdr:to>
      <xdr:col>72</xdr:col>
      <xdr:colOff>38100</xdr:colOff>
      <xdr:row>39</xdr:row>
      <xdr:rowOff>94675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85802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165096</xdr:rowOff>
    </xdr:from>
    <xdr:to>
      <xdr:col>67</xdr:col>
      <xdr:colOff>101600</xdr:colOff>
      <xdr:row>39</xdr:row>
      <xdr:rowOff>95246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86373</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75247</xdr:rowOff>
    </xdr:from>
    <xdr:to>
      <xdr:col>85</xdr:col>
      <xdr:colOff>127000</xdr:colOff>
      <xdr:row>76</xdr:row>
      <xdr:rowOff>107438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05447"/>
          <a:ext cx="838200" cy="3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25109</xdr:rowOff>
    </xdr:from>
    <xdr:to>
      <xdr:col>81</xdr:col>
      <xdr:colOff>50800</xdr:colOff>
      <xdr:row>76</xdr:row>
      <xdr:rowOff>107438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540959"/>
          <a:ext cx="889000" cy="59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25109</xdr:rowOff>
    </xdr:from>
    <xdr:to>
      <xdr:col>76</xdr:col>
      <xdr:colOff>114300</xdr:colOff>
      <xdr:row>76</xdr:row>
      <xdr:rowOff>156676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540959"/>
          <a:ext cx="889000" cy="6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156676</xdr:rowOff>
    </xdr:from>
    <xdr:to>
      <xdr:col>71</xdr:col>
      <xdr:colOff>177800</xdr:colOff>
      <xdr:row>77</xdr:row>
      <xdr:rowOff>16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86876"/>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24447</xdr:rowOff>
    </xdr:from>
    <xdr:to>
      <xdr:col>85</xdr:col>
      <xdr:colOff>177800</xdr:colOff>
      <xdr:row>76</xdr:row>
      <xdr:rowOff>126047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5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47324</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0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56638</xdr:rowOff>
    </xdr:from>
    <xdr:to>
      <xdr:col>81</xdr:col>
      <xdr:colOff>101600</xdr:colOff>
      <xdr:row>76</xdr:row>
      <xdr:rowOff>158238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3316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6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145759</xdr:rowOff>
    </xdr:from>
    <xdr:to>
      <xdr:col>76</xdr:col>
      <xdr:colOff>165100</xdr:colOff>
      <xdr:row>73</xdr:row>
      <xdr:rowOff>75909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49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92436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26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105876</xdr:rowOff>
    </xdr:from>
    <xdr:to>
      <xdr:col>72</xdr:col>
      <xdr:colOff>38100</xdr:colOff>
      <xdr:row>77</xdr:row>
      <xdr:rowOff>36026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52553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1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120666</xdr:rowOff>
    </xdr:from>
    <xdr:to>
      <xdr:col>67</xdr:col>
      <xdr:colOff>101600</xdr:colOff>
      <xdr:row>77</xdr:row>
      <xdr:rowOff>50816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67343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2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98760</xdr:rowOff>
    </xdr:from>
    <xdr:to>
      <xdr:col>85</xdr:col>
      <xdr:colOff>127000</xdr:colOff>
      <xdr:row>98</xdr:row>
      <xdr:rowOff>110733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00860"/>
          <a:ext cx="8382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110733</xdr:rowOff>
    </xdr:from>
    <xdr:to>
      <xdr:col>81</xdr:col>
      <xdr:colOff>50800</xdr:colOff>
      <xdr:row>98</xdr:row>
      <xdr:rowOff>136154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12833"/>
          <a:ext cx="889000" cy="2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72188</xdr:rowOff>
    </xdr:from>
    <xdr:to>
      <xdr:col>76</xdr:col>
      <xdr:colOff>114300</xdr:colOff>
      <xdr:row>98</xdr:row>
      <xdr:rowOff>136154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74288"/>
          <a:ext cx="889000" cy="6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72188</xdr:rowOff>
    </xdr:from>
    <xdr:to>
      <xdr:col>71</xdr:col>
      <xdr:colOff>177800</xdr:colOff>
      <xdr:row>98</xdr:row>
      <xdr:rowOff>132446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4288"/>
          <a:ext cx="889000" cy="6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47960</xdr:rowOff>
    </xdr:from>
    <xdr:to>
      <xdr:col>85</xdr:col>
      <xdr:colOff>177800</xdr:colOff>
      <xdr:row>98</xdr:row>
      <xdr:rowOff>149560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134337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59933</xdr:rowOff>
    </xdr:from>
    <xdr:to>
      <xdr:col>81</xdr:col>
      <xdr:colOff>101600</xdr:colOff>
      <xdr:row>98</xdr:row>
      <xdr:rowOff>161533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152660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5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85354</xdr:rowOff>
    </xdr:from>
    <xdr:to>
      <xdr:col>76</xdr:col>
      <xdr:colOff>165100</xdr:colOff>
      <xdr:row>99</xdr:row>
      <xdr:rowOff>15504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6631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8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21388</xdr:rowOff>
    </xdr:from>
    <xdr:to>
      <xdr:col>72</xdr:col>
      <xdr:colOff>38100</xdr:colOff>
      <xdr:row>98</xdr:row>
      <xdr:rowOff>122988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114115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81646</xdr:rowOff>
    </xdr:from>
    <xdr:to>
      <xdr:col>67</xdr:col>
      <xdr:colOff>101600</xdr:colOff>
      <xdr:row>99</xdr:row>
      <xdr:rowOff>11796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2923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120624</xdr:rowOff>
    </xdr:from>
    <xdr:to>
      <xdr:col>116</xdr:col>
      <xdr:colOff>63500</xdr:colOff>
      <xdr:row>58</xdr:row>
      <xdr:rowOff>123431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064724"/>
          <a:ext cx="8382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123431</xdr:rowOff>
    </xdr:from>
    <xdr:to>
      <xdr:col>111</xdr:col>
      <xdr:colOff>177800</xdr:colOff>
      <xdr:row>58</xdr:row>
      <xdr:rowOff>126429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67531"/>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126429</xdr:rowOff>
    </xdr:from>
    <xdr:to>
      <xdr:col>107</xdr:col>
      <xdr:colOff>50800</xdr:colOff>
      <xdr:row>58</xdr:row>
      <xdr:rowOff>127953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07052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127953</xdr:rowOff>
    </xdr:from>
    <xdr:to>
      <xdr:col>102</xdr:col>
      <xdr:colOff>114300</xdr:colOff>
      <xdr:row>58</xdr:row>
      <xdr:rowOff>130835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072053"/>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69824</xdr:rowOff>
    </xdr:from>
    <xdr:to>
      <xdr:col>116</xdr:col>
      <xdr:colOff>114300</xdr:colOff>
      <xdr:row>58</xdr:row>
      <xdr:rowOff>171424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31919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72631</xdr:rowOff>
    </xdr:from>
    <xdr:to>
      <xdr:col>112</xdr:col>
      <xdr:colOff>38100</xdr:colOff>
      <xdr:row>59</xdr:row>
      <xdr:rowOff>2781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165358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75629</xdr:rowOff>
    </xdr:from>
    <xdr:to>
      <xdr:col>107</xdr:col>
      <xdr:colOff>101600</xdr:colOff>
      <xdr:row>59</xdr:row>
      <xdr:rowOff>5779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168356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77153</xdr:rowOff>
    </xdr:from>
    <xdr:to>
      <xdr:col>102</xdr:col>
      <xdr:colOff>165100</xdr:colOff>
      <xdr:row>59</xdr:row>
      <xdr:rowOff>7303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2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169880</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1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80035</xdr:rowOff>
    </xdr:from>
    <xdr:to>
      <xdr:col>98</xdr:col>
      <xdr:colOff>38100</xdr:colOff>
      <xdr:row>59</xdr:row>
      <xdr:rowOff>10185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1312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1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141698</xdr:rowOff>
    </xdr:from>
    <xdr:to>
      <xdr:col>116</xdr:col>
      <xdr:colOff>63500</xdr:colOff>
      <xdr:row>77</xdr:row>
      <xdr:rowOff>5032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828998"/>
          <a:ext cx="838200" cy="37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141698</xdr:rowOff>
    </xdr:from>
    <xdr:to>
      <xdr:col>111</xdr:col>
      <xdr:colOff>177800</xdr:colOff>
      <xdr:row>75</xdr:row>
      <xdr:rowOff>48827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28998"/>
          <a:ext cx="889000" cy="7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39367</xdr:rowOff>
    </xdr:from>
    <xdr:to>
      <xdr:col>107</xdr:col>
      <xdr:colOff>50800</xdr:colOff>
      <xdr:row>75</xdr:row>
      <xdr:rowOff>48827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98117"/>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39367</xdr:rowOff>
    </xdr:from>
    <xdr:to>
      <xdr:col>102</xdr:col>
      <xdr:colOff>114300</xdr:colOff>
      <xdr:row>75</xdr:row>
      <xdr:rowOff>126967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98117"/>
          <a:ext cx="889000" cy="8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125682</xdr:rowOff>
    </xdr:from>
    <xdr:to>
      <xdr:col>116</xdr:col>
      <xdr:colOff>114300</xdr:colOff>
      <xdr:row>77</xdr:row>
      <xdr:rowOff>55832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5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104109</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3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90898</xdr:rowOff>
    </xdr:from>
    <xdr:to>
      <xdr:col>112</xdr:col>
      <xdr:colOff>38100</xdr:colOff>
      <xdr:row>75</xdr:row>
      <xdr:rowOff>21048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7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37575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55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169477</xdr:rowOff>
    </xdr:from>
    <xdr:to>
      <xdr:col>107</xdr:col>
      <xdr:colOff>101600</xdr:colOff>
      <xdr:row>75</xdr:row>
      <xdr:rowOff>99627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5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116154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3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160017</xdr:rowOff>
    </xdr:from>
    <xdr:to>
      <xdr:col>102</xdr:col>
      <xdr:colOff>165100</xdr:colOff>
      <xdr:row>75</xdr:row>
      <xdr:rowOff>90167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4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106694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2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76167</xdr:rowOff>
    </xdr:from>
    <xdr:to>
      <xdr:col>98</xdr:col>
      <xdr:colOff>38100</xdr:colOff>
      <xdr:row>76</xdr:row>
      <xdr:rowOff>6316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349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22844</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71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人口減少と近年の物価高騰により、住民一人当たりのコストは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増加傾向にあり今後も増加する見込みである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さらには各施設、更新時期を迎えていることから今後の普通建設事業費は増大するものと見込む。</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のことから、将来を見据えながら最適な手法であるかという視点により、「徹底した事務事業の選択と集中」に取り組み「公共施設等総合管理計画」などに基づいた計画的な事業実施を進め、本町財政の健全性に努めていく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北海道苫前町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2,666
2,586
454.60
4,536,473
4,382,815
145,234
3,077,018
4,574,954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41764</xdr:rowOff>
    </xdr:from>
    <xdr:to>
      <xdr:col>24</xdr:col>
      <xdr:colOff>63500</xdr:colOff>
      <xdr:row>37</xdr:row>
      <xdr:rowOff>62795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85414"/>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62795</xdr:rowOff>
    </xdr:from>
    <xdr:to>
      <xdr:col>19</xdr:col>
      <xdr:colOff>177800</xdr:colOff>
      <xdr:row>37</xdr:row>
      <xdr:rowOff>81045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06445"/>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81045</xdr:rowOff>
    </xdr:from>
    <xdr:to>
      <xdr:col>15</xdr:col>
      <xdr:colOff>50800</xdr:colOff>
      <xdr:row>37</xdr:row>
      <xdr:rowOff>82626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24695"/>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82626</xdr:rowOff>
    </xdr:from>
    <xdr:to>
      <xdr:col>10</xdr:col>
      <xdr:colOff>114300</xdr:colOff>
      <xdr:row>37</xdr:row>
      <xdr:rowOff>89160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6276"/>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162414</xdr:rowOff>
    </xdr:from>
    <xdr:to>
      <xdr:col>24</xdr:col>
      <xdr:colOff>114300</xdr:colOff>
      <xdr:row>37</xdr:row>
      <xdr:rowOff>92564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140841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11995</xdr:rowOff>
    </xdr:from>
    <xdr:to>
      <xdr:col>20</xdr:col>
      <xdr:colOff>38100</xdr:colOff>
      <xdr:row>37</xdr:row>
      <xdr:rowOff>113595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104722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30245</xdr:rowOff>
    </xdr:from>
    <xdr:to>
      <xdr:col>15</xdr:col>
      <xdr:colOff>101600</xdr:colOff>
      <xdr:row>37</xdr:row>
      <xdr:rowOff>131845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7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122972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31826</xdr:rowOff>
    </xdr:from>
    <xdr:to>
      <xdr:col>10</xdr:col>
      <xdr:colOff>165100</xdr:colOff>
      <xdr:row>37</xdr:row>
      <xdr:rowOff>133426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124553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38360</xdr:rowOff>
    </xdr:from>
    <xdr:to>
      <xdr:col>6</xdr:col>
      <xdr:colOff>38100</xdr:colOff>
      <xdr:row>37</xdr:row>
      <xdr:rowOff>139960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131087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31589</xdr:rowOff>
    </xdr:from>
    <xdr:to>
      <xdr:col>24</xdr:col>
      <xdr:colOff>63500</xdr:colOff>
      <xdr:row>58</xdr:row>
      <xdr:rowOff>45583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5689"/>
          <a:ext cx="838200" cy="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45583</xdr:rowOff>
    </xdr:from>
    <xdr:to>
      <xdr:col>19</xdr:col>
      <xdr:colOff>177800</xdr:colOff>
      <xdr:row>58</xdr:row>
      <xdr:rowOff>57494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9683"/>
          <a:ext cx="889000" cy="1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168009</xdr:rowOff>
    </xdr:from>
    <xdr:to>
      <xdr:col>15</xdr:col>
      <xdr:colOff>50800</xdr:colOff>
      <xdr:row>58</xdr:row>
      <xdr:rowOff>57494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40659"/>
          <a:ext cx="889000" cy="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166918</xdr:rowOff>
    </xdr:from>
    <xdr:to>
      <xdr:col>10</xdr:col>
      <xdr:colOff>114300</xdr:colOff>
      <xdr:row>57</xdr:row>
      <xdr:rowOff>168009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68118"/>
          <a:ext cx="889000" cy="17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152239</xdr:rowOff>
    </xdr:from>
    <xdr:to>
      <xdr:col>24</xdr:col>
      <xdr:colOff>114300</xdr:colOff>
      <xdr:row>58</xdr:row>
      <xdr:rowOff>82389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67166</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166233</xdr:rowOff>
    </xdr:from>
    <xdr:to>
      <xdr:col>20</xdr:col>
      <xdr:colOff>38100</xdr:colOff>
      <xdr:row>58</xdr:row>
      <xdr:rowOff>96383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87510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6694</xdr:rowOff>
    </xdr:from>
    <xdr:to>
      <xdr:col>15</xdr:col>
      <xdr:colOff>101600</xdr:colOff>
      <xdr:row>58</xdr:row>
      <xdr:rowOff>108294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99421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117209</xdr:rowOff>
    </xdr:from>
    <xdr:to>
      <xdr:col>10</xdr:col>
      <xdr:colOff>165100</xdr:colOff>
      <xdr:row>58</xdr:row>
      <xdr:rowOff>47359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38486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8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116118</xdr:rowOff>
    </xdr:from>
    <xdr:to>
      <xdr:col>6</xdr:col>
      <xdr:colOff>38100</xdr:colOff>
      <xdr:row>57</xdr:row>
      <xdr:rowOff>46268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62795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9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159961</xdr:rowOff>
    </xdr:from>
    <xdr:to>
      <xdr:col>24</xdr:col>
      <xdr:colOff>63500</xdr:colOff>
      <xdr:row>77</xdr:row>
      <xdr:rowOff>3908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90161"/>
          <a:ext cx="838200" cy="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159961</xdr:rowOff>
    </xdr:from>
    <xdr:to>
      <xdr:col>19</xdr:col>
      <xdr:colOff>177800</xdr:colOff>
      <xdr:row>77</xdr:row>
      <xdr:rowOff>31517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90161"/>
          <a:ext cx="889000" cy="4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29786</xdr:rowOff>
    </xdr:from>
    <xdr:to>
      <xdr:col>15</xdr:col>
      <xdr:colOff>50800</xdr:colOff>
      <xdr:row>77</xdr:row>
      <xdr:rowOff>31517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59986"/>
          <a:ext cx="889000" cy="17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29786</xdr:rowOff>
    </xdr:from>
    <xdr:to>
      <xdr:col>10</xdr:col>
      <xdr:colOff>114300</xdr:colOff>
      <xdr:row>77</xdr:row>
      <xdr:rowOff>121941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59986"/>
          <a:ext cx="889000" cy="26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124558</xdr:rowOff>
    </xdr:from>
    <xdr:to>
      <xdr:col>24</xdr:col>
      <xdr:colOff>114300</xdr:colOff>
      <xdr:row>77</xdr:row>
      <xdr:rowOff>54708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102985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109161</xdr:rowOff>
    </xdr:from>
    <xdr:to>
      <xdr:col>20</xdr:col>
      <xdr:colOff>38100</xdr:colOff>
      <xdr:row>77</xdr:row>
      <xdr:rowOff>39311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30438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3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152167</xdr:rowOff>
    </xdr:from>
    <xdr:to>
      <xdr:col>15</xdr:col>
      <xdr:colOff>101600</xdr:colOff>
      <xdr:row>77</xdr:row>
      <xdr:rowOff>82317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8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73444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7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150436</xdr:rowOff>
    </xdr:from>
    <xdr:to>
      <xdr:col>10</xdr:col>
      <xdr:colOff>165100</xdr:colOff>
      <xdr:row>76</xdr:row>
      <xdr:rowOff>80586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8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71141</xdr:rowOff>
    </xdr:from>
    <xdr:to>
      <xdr:col>6</xdr:col>
      <xdr:colOff>38100</xdr:colOff>
      <xdr:row>78</xdr:row>
      <xdr:rowOff>1291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7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6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150254</xdr:rowOff>
    </xdr:from>
    <xdr:to>
      <xdr:col>24</xdr:col>
      <xdr:colOff>63500</xdr:colOff>
      <xdr:row>97</xdr:row>
      <xdr:rowOff>13385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09454"/>
          <a:ext cx="838200" cy="3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150254</xdr:rowOff>
    </xdr:from>
    <xdr:to>
      <xdr:col>19</xdr:col>
      <xdr:colOff>177800</xdr:colOff>
      <xdr:row>97</xdr:row>
      <xdr:rowOff>67780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9454"/>
          <a:ext cx="889000" cy="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67780</xdr:rowOff>
    </xdr:from>
    <xdr:to>
      <xdr:col>15</xdr:col>
      <xdr:colOff>50800</xdr:colOff>
      <xdr:row>97</xdr:row>
      <xdr:rowOff>110353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8430"/>
          <a:ext cx="889000" cy="4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110353</xdr:rowOff>
    </xdr:from>
    <xdr:to>
      <xdr:col>10</xdr:col>
      <xdr:colOff>114300</xdr:colOff>
      <xdr:row>98</xdr:row>
      <xdr:rowOff>8282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1003"/>
          <a:ext cx="889000" cy="6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134035</xdr:rowOff>
    </xdr:from>
    <xdr:to>
      <xdr:col>24</xdr:col>
      <xdr:colOff>114300</xdr:colOff>
      <xdr:row>97</xdr:row>
      <xdr:rowOff>64185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156912</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4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99454</xdr:rowOff>
    </xdr:from>
    <xdr:to>
      <xdr:col>20</xdr:col>
      <xdr:colOff>38100</xdr:colOff>
      <xdr:row>97</xdr:row>
      <xdr:rowOff>29604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46131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3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16980</xdr:rowOff>
    </xdr:from>
    <xdr:to>
      <xdr:col>15</xdr:col>
      <xdr:colOff>101600</xdr:colOff>
      <xdr:row>97</xdr:row>
      <xdr:rowOff>118580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135107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2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59553</xdr:rowOff>
    </xdr:from>
    <xdr:to>
      <xdr:col>10</xdr:col>
      <xdr:colOff>165100</xdr:colOff>
      <xdr:row>97</xdr:row>
      <xdr:rowOff>161153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6230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6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128932</xdr:rowOff>
    </xdr:from>
    <xdr:to>
      <xdr:col>6</xdr:col>
      <xdr:colOff>38100</xdr:colOff>
      <xdr:row>98</xdr:row>
      <xdr:rowOff>59082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50209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153035</xdr:rowOff>
    </xdr:from>
    <xdr:to>
      <xdr:col>55</xdr:col>
      <xdr:colOff>0</xdr:colOff>
      <xdr:row>38</xdr:row>
      <xdr:rowOff>63500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49668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153035</xdr:rowOff>
    </xdr:from>
    <xdr:to>
      <xdr:col>50</xdr:col>
      <xdr:colOff>114300</xdr:colOff>
      <xdr:row>38</xdr:row>
      <xdr:rowOff>635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6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635</xdr:rowOff>
    </xdr:from>
    <xdr:to>
      <xdr:col>45</xdr:col>
      <xdr:colOff>177800</xdr:colOff>
      <xdr:row>38</xdr:row>
      <xdr:rowOff>123571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15735"/>
          <a:ext cx="889000" cy="1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69215</xdr:rowOff>
    </xdr:from>
    <xdr:to>
      <xdr:col>41</xdr:col>
      <xdr:colOff>50800</xdr:colOff>
      <xdr:row>38</xdr:row>
      <xdr:rowOff>123571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84315"/>
          <a:ext cx="889000" cy="5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35577</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102235</xdr:rowOff>
    </xdr:from>
    <xdr:to>
      <xdr:col>50</xdr:col>
      <xdr:colOff>165100</xdr:colOff>
      <xdr:row>38</xdr:row>
      <xdr:rowOff>32385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48912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121285</xdr:rowOff>
    </xdr:from>
    <xdr:to>
      <xdr:col>46</xdr:col>
      <xdr:colOff>38100</xdr:colOff>
      <xdr:row>38</xdr:row>
      <xdr:rowOff>51435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67962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4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72771</xdr:rowOff>
    </xdr:from>
    <xdr:to>
      <xdr:col>41</xdr:col>
      <xdr:colOff>101600</xdr:colOff>
      <xdr:row>39</xdr:row>
      <xdr:rowOff>2921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19448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363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18415</xdr:rowOff>
    </xdr:from>
    <xdr:to>
      <xdr:col>36</xdr:col>
      <xdr:colOff>165100</xdr:colOff>
      <xdr:row>38</xdr:row>
      <xdr:rowOff>120015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136542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13404</xdr:rowOff>
    </xdr:from>
    <xdr:to>
      <xdr:col>55</xdr:col>
      <xdr:colOff>0</xdr:colOff>
      <xdr:row>58</xdr:row>
      <xdr:rowOff>42135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86054"/>
          <a:ext cx="838200" cy="20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13404</xdr:rowOff>
    </xdr:from>
    <xdr:to>
      <xdr:col>50</xdr:col>
      <xdr:colOff>114300</xdr:colOff>
      <xdr:row>58</xdr:row>
      <xdr:rowOff>41534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86054"/>
          <a:ext cx="889000" cy="19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41534</xdr:rowOff>
    </xdr:from>
    <xdr:to>
      <xdr:col>45</xdr:col>
      <xdr:colOff>177800</xdr:colOff>
      <xdr:row>58</xdr:row>
      <xdr:rowOff>58276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85634"/>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85409</xdr:rowOff>
    </xdr:from>
    <xdr:to>
      <xdr:col>41</xdr:col>
      <xdr:colOff>50800</xdr:colOff>
      <xdr:row>58</xdr:row>
      <xdr:rowOff>58276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58059"/>
          <a:ext cx="889000" cy="14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162785</xdr:rowOff>
    </xdr:from>
    <xdr:to>
      <xdr:col>55</xdr:col>
      <xdr:colOff>50800</xdr:colOff>
      <xdr:row>58</xdr:row>
      <xdr:rowOff>92935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141212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134054</xdr:rowOff>
    </xdr:from>
    <xdr:to>
      <xdr:col>50</xdr:col>
      <xdr:colOff>165100</xdr:colOff>
      <xdr:row>57</xdr:row>
      <xdr:rowOff>64204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80731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1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162184</xdr:rowOff>
    </xdr:from>
    <xdr:to>
      <xdr:col>46</xdr:col>
      <xdr:colOff>38100</xdr:colOff>
      <xdr:row>58</xdr:row>
      <xdr:rowOff>92334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83461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2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7476</xdr:rowOff>
    </xdr:from>
    <xdr:to>
      <xdr:col>41</xdr:col>
      <xdr:colOff>101600</xdr:colOff>
      <xdr:row>58</xdr:row>
      <xdr:rowOff>109076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100203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4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34609</xdr:rowOff>
    </xdr:from>
    <xdr:to>
      <xdr:col>36</xdr:col>
      <xdr:colOff>165100</xdr:colOff>
      <xdr:row>57</xdr:row>
      <xdr:rowOff>136209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152736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82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127095</xdr:rowOff>
    </xdr:from>
    <xdr:to>
      <xdr:col>54</xdr:col>
      <xdr:colOff>189865</xdr:colOff>
      <xdr:row>78</xdr:row>
      <xdr:rowOff>137762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642945"/>
          <a:ext cx="1270" cy="8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141589</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4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137762</xdr:rowOff>
    </xdr:from>
    <xdr:to>
      <xdr:col>55</xdr:col>
      <xdr:colOff>88900</xdr:colOff>
      <xdr:row>78</xdr:row>
      <xdr:rowOff>137762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0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73772</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41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127095</xdr:rowOff>
    </xdr:from>
    <xdr:to>
      <xdr:col>55</xdr:col>
      <xdr:colOff>88900</xdr:colOff>
      <xdr:row>73</xdr:row>
      <xdr:rowOff>127095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64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107978</xdr:rowOff>
    </xdr:from>
    <xdr:to>
      <xdr:col>55</xdr:col>
      <xdr:colOff>0</xdr:colOff>
      <xdr:row>77</xdr:row>
      <xdr:rowOff>129465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09628"/>
          <a:ext cx="8382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89927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111500</xdr:rowOff>
    </xdr:from>
    <xdr:to>
      <xdr:col>55</xdr:col>
      <xdr:colOff>50800</xdr:colOff>
      <xdr:row>78</xdr:row>
      <xdr:rowOff>41650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43313</xdr:rowOff>
    </xdr:from>
    <xdr:to>
      <xdr:col>50</xdr:col>
      <xdr:colOff>114300</xdr:colOff>
      <xdr:row>77</xdr:row>
      <xdr:rowOff>107978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216263"/>
          <a:ext cx="889000" cy="109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100981</xdr:rowOff>
    </xdr:from>
    <xdr:to>
      <xdr:col>50</xdr:col>
      <xdr:colOff>165100</xdr:colOff>
      <xdr:row>78</xdr:row>
      <xdr:rowOff>31131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22258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9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43313</xdr:rowOff>
    </xdr:from>
    <xdr:to>
      <xdr:col>45</xdr:col>
      <xdr:colOff>177800</xdr:colOff>
      <xdr:row>77</xdr:row>
      <xdr:rowOff>132941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216263"/>
          <a:ext cx="889000" cy="111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95008</xdr:rowOff>
    </xdr:from>
    <xdr:to>
      <xdr:col>46</xdr:col>
      <xdr:colOff>38100</xdr:colOff>
      <xdr:row>78</xdr:row>
      <xdr:rowOff>25158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107738</xdr:rowOff>
    </xdr:from>
    <xdr:to>
      <xdr:col>41</xdr:col>
      <xdr:colOff>50800</xdr:colOff>
      <xdr:row>77</xdr:row>
      <xdr:rowOff>132941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09388"/>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113968</xdr:rowOff>
    </xdr:from>
    <xdr:to>
      <xdr:col>41</xdr:col>
      <xdr:colOff>101600</xdr:colOff>
      <xdr:row>78</xdr:row>
      <xdr:rowOff>44118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35245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106431</xdr:rowOff>
    </xdr:from>
    <xdr:to>
      <xdr:col>36</xdr:col>
      <xdr:colOff>165100</xdr:colOff>
      <xdr:row>78</xdr:row>
      <xdr:rowOff>36581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78665</xdr:rowOff>
    </xdr:from>
    <xdr:to>
      <xdr:col>55</xdr:col>
      <xdr:colOff>50800</xdr:colOff>
      <xdr:row>78</xdr:row>
      <xdr:rowOff>8815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8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101542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3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57178</xdr:rowOff>
    </xdr:from>
    <xdr:to>
      <xdr:col>50</xdr:col>
      <xdr:colOff>165100</xdr:colOff>
      <xdr:row>77</xdr:row>
      <xdr:rowOff>158778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3855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3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163963</xdr:rowOff>
    </xdr:from>
    <xdr:to>
      <xdr:col>46</xdr:col>
      <xdr:colOff>38100</xdr:colOff>
      <xdr:row>71</xdr:row>
      <xdr:rowOff>94113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1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110640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19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82141</xdr:rowOff>
    </xdr:from>
    <xdr:to>
      <xdr:col>41</xdr:col>
      <xdr:colOff>101600</xdr:colOff>
      <xdr:row>78</xdr:row>
      <xdr:rowOff>12291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8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28818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56938</xdr:rowOff>
    </xdr:from>
    <xdr:to>
      <xdr:col>36</xdr:col>
      <xdr:colOff>165100</xdr:colOff>
      <xdr:row>77</xdr:row>
      <xdr:rowOff>158538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24859</xdr:rowOff>
    </xdr:from>
    <xdr:to>
      <xdr:col>55</xdr:col>
      <xdr:colOff>0</xdr:colOff>
      <xdr:row>97</xdr:row>
      <xdr:rowOff>50098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55509"/>
          <a:ext cx="838200" cy="2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50098</xdr:rowOff>
    </xdr:from>
    <xdr:to>
      <xdr:col>50</xdr:col>
      <xdr:colOff>114300</xdr:colOff>
      <xdr:row>97</xdr:row>
      <xdr:rowOff>97117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80748"/>
          <a:ext cx="889000" cy="4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50394</xdr:rowOff>
    </xdr:from>
    <xdr:to>
      <xdr:col>45</xdr:col>
      <xdr:colOff>177800</xdr:colOff>
      <xdr:row>97</xdr:row>
      <xdr:rowOff>97117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81044"/>
          <a:ext cx="889000" cy="4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153122</xdr:rowOff>
    </xdr:from>
    <xdr:to>
      <xdr:col>41</xdr:col>
      <xdr:colOff>50800</xdr:colOff>
      <xdr:row>97</xdr:row>
      <xdr:rowOff>50394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12322"/>
          <a:ext cx="889000" cy="6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145509</xdr:rowOff>
    </xdr:from>
    <xdr:to>
      <xdr:col>55</xdr:col>
      <xdr:colOff>50800</xdr:colOff>
      <xdr:row>97</xdr:row>
      <xdr:rowOff>75659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0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168386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5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170748</xdr:rowOff>
    </xdr:from>
    <xdr:to>
      <xdr:col>50</xdr:col>
      <xdr:colOff>165100</xdr:colOff>
      <xdr:row>97</xdr:row>
      <xdr:rowOff>100898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117425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0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46317</xdr:rowOff>
    </xdr:from>
    <xdr:to>
      <xdr:col>46</xdr:col>
      <xdr:colOff>38100</xdr:colOff>
      <xdr:row>97</xdr:row>
      <xdr:rowOff>147917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164444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5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171044</xdr:rowOff>
    </xdr:from>
    <xdr:to>
      <xdr:col>41</xdr:col>
      <xdr:colOff>101600</xdr:colOff>
      <xdr:row>97</xdr:row>
      <xdr:rowOff>101194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3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117721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0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102322</xdr:rowOff>
    </xdr:from>
    <xdr:to>
      <xdr:col>36</xdr:col>
      <xdr:colOff>165100</xdr:colOff>
      <xdr:row>97</xdr:row>
      <xdr:rowOff>32472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48999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33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144188</xdr:rowOff>
    </xdr:from>
    <xdr:to>
      <xdr:col>85</xdr:col>
      <xdr:colOff>127000</xdr:colOff>
      <xdr:row>37</xdr:row>
      <xdr:rowOff>150985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87838"/>
          <a:ext cx="838200" cy="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144188</xdr:rowOff>
    </xdr:from>
    <xdr:to>
      <xdr:col>81</xdr:col>
      <xdr:colOff>50800</xdr:colOff>
      <xdr:row>38</xdr:row>
      <xdr:rowOff>708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7838"/>
          <a:ext cx="889000" cy="2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135688</xdr:rowOff>
    </xdr:from>
    <xdr:to>
      <xdr:col>76</xdr:col>
      <xdr:colOff>114300</xdr:colOff>
      <xdr:row>38</xdr:row>
      <xdr:rowOff>708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79338"/>
          <a:ext cx="889000" cy="3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135688</xdr:rowOff>
    </xdr:from>
    <xdr:to>
      <xdr:col>71</xdr:col>
      <xdr:colOff>177800</xdr:colOff>
      <xdr:row>37</xdr:row>
      <xdr:rowOff>144245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9338"/>
          <a:ext cx="8890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100185</xdr:rowOff>
    </xdr:from>
    <xdr:to>
      <xdr:col>85</xdr:col>
      <xdr:colOff>177800</xdr:colOff>
      <xdr:row>38</xdr:row>
      <xdr:rowOff>30335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78612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93388</xdr:rowOff>
    </xdr:from>
    <xdr:to>
      <xdr:col>81</xdr:col>
      <xdr:colOff>101600</xdr:colOff>
      <xdr:row>38</xdr:row>
      <xdr:rowOff>23538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40065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2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121357</xdr:rowOff>
    </xdr:from>
    <xdr:to>
      <xdr:col>76</xdr:col>
      <xdr:colOff>165100</xdr:colOff>
      <xdr:row>38</xdr:row>
      <xdr:rowOff>51507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42635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84888</xdr:rowOff>
    </xdr:from>
    <xdr:to>
      <xdr:col>72</xdr:col>
      <xdr:colOff>38100</xdr:colOff>
      <xdr:row>38</xdr:row>
      <xdr:rowOff>15038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31565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20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93445</xdr:rowOff>
    </xdr:from>
    <xdr:to>
      <xdr:col>67</xdr:col>
      <xdr:colOff>101600</xdr:colOff>
      <xdr:row>38</xdr:row>
      <xdr:rowOff>23595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14722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3804</xdr:rowOff>
    </xdr:from>
    <xdr:to>
      <xdr:col>85</xdr:col>
      <xdr:colOff>127000</xdr:colOff>
      <xdr:row>58</xdr:row>
      <xdr:rowOff>33764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47904"/>
          <a:ext cx="838200" cy="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33764</xdr:rowOff>
    </xdr:from>
    <xdr:to>
      <xdr:col>81</xdr:col>
      <xdr:colOff>50800</xdr:colOff>
      <xdr:row>58</xdr:row>
      <xdr:rowOff>51741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77864"/>
          <a:ext cx="889000" cy="1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49663</xdr:rowOff>
    </xdr:from>
    <xdr:to>
      <xdr:col>76</xdr:col>
      <xdr:colOff>114300</xdr:colOff>
      <xdr:row>58</xdr:row>
      <xdr:rowOff>51741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93763"/>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33987</xdr:rowOff>
    </xdr:from>
    <xdr:to>
      <xdr:col>71</xdr:col>
      <xdr:colOff>177800</xdr:colOff>
      <xdr:row>58</xdr:row>
      <xdr:rowOff>49663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78087"/>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124454</xdr:rowOff>
    </xdr:from>
    <xdr:to>
      <xdr:col>85</xdr:col>
      <xdr:colOff>177800</xdr:colOff>
      <xdr:row>58</xdr:row>
      <xdr:rowOff>54604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102881</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7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154414</xdr:rowOff>
    </xdr:from>
    <xdr:to>
      <xdr:col>81</xdr:col>
      <xdr:colOff>101600</xdr:colOff>
      <xdr:row>58</xdr:row>
      <xdr:rowOff>84564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75691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1001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941</xdr:rowOff>
    </xdr:from>
    <xdr:to>
      <xdr:col>76</xdr:col>
      <xdr:colOff>165100</xdr:colOff>
      <xdr:row>58</xdr:row>
      <xdr:rowOff>102541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4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93668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1003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170313</xdr:rowOff>
    </xdr:from>
    <xdr:to>
      <xdr:col>72</xdr:col>
      <xdr:colOff>38100</xdr:colOff>
      <xdr:row>58</xdr:row>
      <xdr:rowOff>100463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4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91590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1003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154637</xdr:rowOff>
    </xdr:from>
    <xdr:to>
      <xdr:col>67</xdr:col>
      <xdr:colOff>101600</xdr:colOff>
      <xdr:row>58</xdr:row>
      <xdr:rowOff>84787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101314</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70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35503</xdr:rowOff>
    </xdr:from>
    <xdr:to>
      <xdr:col>85</xdr:col>
      <xdr:colOff>127000</xdr:colOff>
      <xdr:row>79</xdr:row>
      <xdr:rowOff>44444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80053"/>
          <a:ext cx="838200" cy="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40901</xdr:rowOff>
    </xdr:from>
    <xdr:to>
      <xdr:col>81</xdr:col>
      <xdr:colOff>50800</xdr:colOff>
      <xdr:row>79</xdr:row>
      <xdr:rowOff>44444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5451"/>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40901</xdr:rowOff>
    </xdr:from>
    <xdr:to>
      <xdr:col>76</xdr:col>
      <xdr:colOff>114300</xdr:colOff>
      <xdr:row>79</xdr:row>
      <xdr:rowOff>43875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85451"/>
          <a:ext cx="8890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43875</xdr:rowOff>
    </xdr:from>
    <xdr:to>
      <xdr:col>71</xdr:col>
      <xdr:colOff>177800</xdr:colOff>
      <xdr:row>79</xdr:row>
      <xdr:rowOff>44447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8842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156153</xdr:rowOff>
    </xdr:from>
    <xdr:to>
      <xdr:col>85</xdr:col>
      <xdr:colOff>177800</xdr:colOff>
      <xdr:row>79</xdr:row>
      <xdr:rowOff>86303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8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165094</xdr:rowOff>
    </xdr:from>
    <xdr:to>
      <xdr:col>81</xdr:col>
      <xdr:colOff>101600</xdr:colOff>
      <xdr:row>79</xdr:row>
      <xdr:rowOff>95244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86371</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161551</xdr:rowOff>
    </xdr:from>
    <xdr:to>
      <xdr:col>76</xdr:col>
      <xdr:colOff>165100</xdr:colOff>
      <xdr:row>79</xdr:row>
      <xdr:rowOff>91701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82828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164525</xdr:rowOff>
    </xdr:from>
    <xdr:to>
      <xdr:col>72</xdr:col>
      <xdr:colOff>38100</xdr:colOff>
      <xdr:row>79</xdr:row>
      <xdr:rowOff>94675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85802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630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165097</xdr:rowOff>
    </xdr:from>
    <xdr:to>
      <xdr:col>67</xdr:col>
      <xdr:colOff>101600</xdr:colOff>
      <xdr:row>79</xdr:row>
      <xdr:rowOff>95247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86374</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75247</xdr:rowOff>
    </xdr:from>
    <xdr:to>
      <xdr:col>85</xdr:col>
      <xdr:colOff>127000</xdr:colOff>
      <xdr:row>96</xdr:row>
      <xdr:rowOff>107438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34447"/>
          <a:ext cx="838200" cy="3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25109</xdr:rowOff>
    </xdr:from>
    <xdr:to>
      <xdr:col>81</xdr:col>
      <xdr:colOff>50800</xdr:colOff>
      <xdr:row>96</xdr:row>
      <xdr:rowOff>107438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5969959"/>
          <a:ext cx="889000" cy="59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25109</xdr:rowOff>
    </xdr:from>
    <xdr:to>
      <xdr:col>76</xdr:col>
      <xdr:colOff>114300</xdr:colOff>
      <xdr:row>96</xdr:row>
      <xdr:rowOff>156676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5969959"/>
          <a:ext cx="889000" cy="6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156676</xdr:rowOff>
    </xdr:from>
    <xdr:to>
      <xdr:col>71</xdr:col>
      <xdr:colOff>177800</xdr:colOff>
      <xdr:row>97</xdr:row>
      <xdr:rowOff>16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15876"/>
          <a:ext cx="8890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24447</xdr:rowOff>
    </xdr:from>
    <xdr:to>
      <xdr:col>85</xdr:col>
      <xdr:colOff>177800</xdr:colOff>
      <xdr:row>96</xdr:row>
      <xdr:rowOff>126047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47324</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3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56638</xdr:rowOff>
    </xdr:from>
    <xdr:to>
      <xdr:col>81</xdr:col>
      <xdr:colOff>101600</xdr:colOff>
      <xdr:row>96</xdr:row>
      <xdr:rowOff>158238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3315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29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145759</xdr:rowOff>
    </xdr:from>
    <xdr:to>
      <xdr:col>76</xdr:col>
      <xdr:colOff>165100</xdr:colOff>
      <xdr:row>93</xdr:row>
      <xdr:rowOff>75909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591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92436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69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105876</xdr:rowOff>
    </xdr:from>
    <xdr:to>
      <xdr:col>72</xdr:col>
      <xdr:colOff>38100</xdr:colOff>
      <xdr:row>97</xdr:row>
      <xdr:rowOff>36026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52553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3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120666</xdr:rowOff>
    </xdr:from>
    <xdr:to>
      <xdr:col>67</xdr:col>
      <xdr:colOff>101600</xdr:colOff>
      <xdr:row>97</xdr:row>
      <xdr:rowOff>50816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7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67343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35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現状各科目とも大型事業を行っておらず平年並みとなっているが、今後役場庁舎の改修等その他観光施設等公共施設の改修が控えていることから基金の積み立てを行っている。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また、人件費の増により総務費が増加傾向にあるため適正な人員を確保するとともにその他経費の抑制に努める。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公債費については、令和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借入れを行った</a:t>
          </a:r>
          <a:r>
            <a:rPr lang="ja-JP" altLang="en-US" sz="1300" b="0" i="0" u="none" strike="noStrike">
              <a:effectLst/>
              <a:latin typeface="ＭＳ Ｐゴシック" panose="020B0600070205080204" pitchFamily="50" charset="-128"/>
              <a:ea typeface="ＭＳ Ｐゴシック" panose="020B0600070205080204" pitchFamily="50" charset="-128"/>
            </a:rPr>
            <a:t>一般廃棄物処理施設整備事業や</a:t>
          </a:r>
          <a:r>
            <a:rPr lang="ja-JP" altLang="en-US" sz="1300">
              <a:latin typeface="ＭＳ Ｐゴシック" panose="020B0600070205080204" pitchFamily="50" charset="-128"/>
              <a:ea typeface="ＭＳ Ｐゴシック" panose="020B0600070205080204" pitchFamily="50" charset="-128"/>
            </a:rPr>
            <a:t>穀類乾燥調製施設貯蔵施設新設増強事業の</a:t>
          </a:r>
          <a:r>
            <a:rPr lang="ja-JP" altLang="en-US" sz="1300" b="0" i="0" u="none" strike="noStrike">
              <a:effectLst/>
              <a:latin typeface="ＭＳ Ｐゴシック" panose="020B0600070205080204" pitchFamily="50" charset="-128"/>
              <a:ea typeface="ＭＳ Ｐゴシック" panose="020B0600070205080204" pitchFamily="50" charset="-128"/>
            </a:rPr>
            <a:t>償還が開始されたことから増となった。</a:t>
          </a:r>
          <a:endParaRPr lang="en-US" altLang="ja-JP" sz="1300" b="0" i="0" u="none" strike="noStrike">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それ以外の経費については、概ね類似団体平均となっており、引き続き、安定した財政運営に努めるものとする。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北海道苫前町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黒字に転換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しており単年での収支において、財源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を確保すること</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できた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。普通交付税の動向が実質単年度収支額に大きく影響しており、今後も一般財源の確保が厳しいと予想される。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今後は、各種基金を活用した財政運営が必須な状況にあることから、行財政改革を進め、事務事業の峻別により一層の歳出抑制に努めるものとする。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北海道苫前町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引き続き、全会計において赤字比率はないが、一般会計からの繰入金による財政運営を行っている状況にあり、今後も繰入金が最小限となるよう、自主財源の確保と経費の圧縮を図り、健全な財政運営を図るよう促していくもの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4536473</v>
      </c>
      <c r="BO4" s="358"/>
      <c r="BP4" s="358"/>
      <c r="BQ4" s="358"/>
      <c r="BR4" s="358"/>
      <c r="BS4" s="358"/>
      <c r="BT4" s="358"/>
      <c r="BU4" s="359"/>
      <c r="BV4" s="357">
        <v>4824998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4.7</v>
      </c>
      <c r="CU4" s="364"/>
      <c r="CV4" s="364"/>
      <c r="CW4" s="364"/>
      <c r="CX4" s="364"/>
      <c r="CY4" s="364"/>
      <c r="CZ4" s="364"/>
      <c r="DA4" s="365"/>
      <c r="DB4" s="363">
        <v>0.6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4382815</v>
      </c>
      <c r="BO5" s="395"/>
      <c r="BP5" s="395"/>
      <c r="BQ5" s="395"/>
      <c r="BR5" s="395"/>
      <c r="BS5" s="395"/>
      <c r="BT5" s="395"/>
      <c r="BU5" s="396"/>
      <c r="BV5" s="394">
        <v>4798541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78.599999999999994</v>
      </c>
      <c r="CU5" s="392"/>
      <c r="CV5" s="392"/>
      <c r="CW5" s="392"/>
      <c r="CX5" s="392"/>
      <c r="CY5" s="392"/>
      <c r="CZ5" s="392"/>
      <c r="DA5" s="393"/>
      <c r="DB5" s="391">
        <v>82.6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153658</v>
      </c>
      <c r="BO6" s="395"/>
      <c r="BP6" s="395"/>
      <c r="BQ6" s="395"/>
      <c r="BR6" s="395"/>
      <c r="BS6" s="395"/>
      <c r="BT6" s="395"/>
      <c r="BU6" s="396"/>
      <c r="BV6" s="394">
        <v>26457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78.599999999999994</v>
      </c>
      <c r="CU6" s="432"/>
      <c r="CV6" s="432"/>
      <c r="CW6" s="432"/>
      <c r="CX6" s="432"/>
      <c r="CY6" s="432"/>
      <c r="CZ6" s="432"/>
      <c r="DA6" s="433"/>
      <c r="DB6" s="431">
        <v>82.6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8424</v>
      </c>
      <c r="BO7" s="395"/>
      <c r="BP7" s="395"/>
      <c r="BQ7" s="395"/>
      <c r="BR7" s="395"/>
      <c r="BS7" s="395"/>
      <c r="BT7" s="395"/>
      <c r="BU7" s="396"/>
      <c r="BV7" s="394">
        <v>10010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3077018</v>
      </c>
      <c r="CU7" s="395"/>
      <c r="CV7" s="395"/>
      <c r="CW7" s="395"/>
      <c r="CX7" s="395"/>
      <c r="CY7" s="395"/>
      <c r="CZ7" s="395"/>
      <c r="DA7" s="396"/>
      <c r="DB7" s="394">
        <v>2929325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145234</v>
      </c>
      <c r="BO8" s="395"/>
      <c r="BP8" s="395"/>
      <c r="BQ8" s="395"/>
      <c r="BR8" s="395"/>
      <c r="BS8" s="395"/>
      <c r="BT8" s="395"/>
      <c r="BU8" s="396"/>
      <c r="BV8" s="394">
        <v>16447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0.15</v>
      </c>
      <c r="CU8" s="435"/>
      <c r="CV8" s="435"/>
      <c r="CW8" s="435"/>
      <c r="CX8" s="435"/>
      <c r="CY8" s="435"/>
      <c r="CZ8" s="435"/>
      <c r="DA8" s="436"/>
      <c r="DB8" s="434">
        <v>0.14000000000000001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2936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128787</v>
      </c>
      <c r="BO9" s="395"/>
      <c r="BP9" s="395"/>
      <c r="BQ9" s="395"/>
      <c r="BR9" s="395"/>
      <c r="BS9" s="395"/>
      <c r="BT9" s="395"/>
      <c r="BU9" s="396"/>
      <c r="BV9" s="394">
        <v>-110345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19.5</v>
      </c>
      <c r="CU9" s="392"/>
      <c r="CV9" s="392"/>
      <c r="CW9" s="392"/>
      <c r="CX9" s="392"/>
      <c r="CY9" s="392"/>
      <c r="CZ9" s="392"/>
      <c r="DA9" s="393"/>
      <c r="DB9" s="391">
        <v>19.5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3265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2334</v>
      </c>
      <c r="BO10" s="395"/>
      <c r="BP10" s="395"/>
      <c r="BQ10" s="395"/>
      <c r="BR10" s="395"/>
      <c r="BS10" s="395"/>
      <c r="BT10" s="395"/>
      <c r="BU10" s="396"/>
      <c r="BV10" s="394">
        <v>2040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2666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2586</v>
      </c>
      <c r="S13" s="479"/>
      <c r="T13" s="479"/>
      <c r="U13" s="479"/>
      <c r="V13" s="480"/>
      <c r="W13" s="410" t="s">
        <v>131</v>
      </c>
      <c r="X13" s="411"/>
      <c r="Y13" s="411"/>
      <c r="Z13" s="411"/>
      <c r="AA13" s="411"/>
      <c r="AB13" s="401"/>
      <c r="AC13" s="445">
        <v>571</v>
      </c>
      <c r="AD13" s="446"/>
      <c r="AE13" s="446"/>
      <c r="AF13" s="446"/>
      <c r="AG13" s="488"/>
      <c r="AH13" s="445">
        <v>647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131121</v>
      </c>
      <c r="BO13" s="395"/>
      <c r="BP13" s="395"/>
      <c r="BQ13" s="395"/>
      <c r="BR13" s="395"/>
      <c r="BS13" s="395"/>
      <c r="BT13" s="395"/>
      <c r="BU13" s="396"/>
      <c r="BV13" s="394">
        <v>-108305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9.1</v>
      </c>
      <c r="CU13" s="392"/>
      <c r="CV13" s="392"/>
      <c r="CW13" s="392"/>
      <c r="CX13" s="392"/>
      <c r="CY13" s="392"/>
      <c r="CZ13" s="392"/>
      <c r="DA13" s="393"/>
      <c r="DB13" s="391">
        <v>9.5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2747</v>
      </c>
      <c r="S14" s="479"/>
      <c r="T14" s="479"/>
      <c r="U14" s="479"/>
      <c r="V14" s="480"/>
      <c r="W14" s="384"/>
      <c r="X14" s="385"/>
      <c r="Y14" s="385"/>
      <c r="Z14" s="385"/>
      <c r="AA14" s="385"/>
      <c r="AB14" s="374"/>
      <c r="AC14" s="481">
        <v>37.200000000000003</v>
      </c>
      <c r="AD14" s="482"/>
      <c r="AE14" s="482"/>
      <c r="AF14" s="482"/>
      <c r="AG14" s="483"/>
      <c r="AH14" s="481">
        <v>39.4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2678</v>
      </c>
      <c r="S15" s="479"/>
      <c r="T15" s="479"/>
      <c r="U15" s="479"/>
      <c r="V15" s="480"/>
      <c r="W15" s="410" t="s">
        <v>137</v>
      </c>
      <c r="X15" s="411"/>
      <c r="Y15" s="411"/>
      <c r="Z15" s="411"/>
      <c r="AA15" s="411"/>
      <c r="AB15" s="401"/>
      <c r="AC15" s="445">
        <v>239</v>
      </c>
      <c r="AD15" s="446"/>
      <c r="AE15" s="446"/>
      <c r="AF15" s="446"/>
      <c r="AG15" s="488"/>
      <c r="AH15" s="445">
        <v>245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496861</v>
      </c>
      <c r="BO15" s="358"/>
      <c r="BP15" s="358"/>
      <c r="BQ15" s="358"/>
      <c r="BR15" s="358"/>
      <c r="BS15" s="358"/>
      <c r="BT15" s="358"/>
      <c r="BU15" s="359"/>
      <c r="BV15" s="357">
        <v>436622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15.5</v>
      </c>
      <c r="AD16" s="482"/>
      <c r="AE16" s="482"/>
      <c r="AF16" s="482"/>
      <c r="AG16" s="483"/>
      <c r="AH16" s="481">
        <v>14.9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2950218</v>
      </c>
      <c r="BO16" s="395"/>
      <c r="BP16" s="395"/>
      <c r="BQ16" s="395"/>
      <c r="BR16" s="395"/>
      <c r="BS16" s="395"/>
      <c r="BT16" s="395"/>
      <c r="BU16" s="396"/>
      <c r="BV16" s="394">
        <v>2819008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727</v>
      </c>
      <c r="AD17" s="446"/>
      <c r="AE17" s="446"/>
      <c r="AF17" s="446"/>
      <c r="AG17" s="488"/>
      <c r="AH17" s="445">
        <v>751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616949</v>
      </c>
      <c r="BO17" s="395"/>
      <c r="BP17" s="395"/>
      <c r="BQ17" s="395"/>
      <c r="BR17" s="395"/>
      <c r="BS17" s="395"/>
      <c r="BT17" s="395"/>
      <c r="BU17" s="396"/>
      <c r="BV17" s="394">
        <v>536568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454.6</v>
      </c>
      <c r="M18" s="518"/>
      <c r="N18" s="518"/>
      <c r="O18" s="518"/>
      <c r="P18" s="518"/>
      <c r="Q18" s="518"/>
      <c r="R18" s="519"/>
      <c r="S18" s="519"/>
      <c r="T18" s="519"/>
      <c r="U18" s="519"/>
      <c r="V18" s="520"/>
      <c r="W18" s="412"/>
      <c r="X18" s="413"/>
      <c r="Y18" s="413"/>
      <c r="Z18" s="413"/>
      <c r="AA18" s="413"/>
      <c r="AB18" s="404"/>
      <c r="AC18" s="521">
        <v>47.3</v>
      </c>
      <c r="AD18" s="522"/>
      <c r="AE18" s="522"/>
      <c r="AF18" s="522"/>
      <c r="AG18" s="523"/>
      <c r="AH18" s="521">
        <v>45.7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2434385</v>
      </c>
      <c r="BO18" s="395"/>
      <c r="BP18" s="395"/>
      <c r="BQ18" s="395"/>
      <c r="BR18" s="395"/>
      <c r="BS18" s="395"/>
      <c r="BT18" s="395"/>
      <c r="BU18" s="396"/>
      <c r="BV18" s="394">
        <v>2436044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3452230</v>
      </c>
      <c r="BO19" s="395"/>
      <c r="BP19" s="395"/>
      <c r="BQ19" s="395"/>
      <c r="BR19" s="395"/>
      <c r="BS19" s="395"/>
      <c r="BT19" s="395"/>
      <c r="BU19" s="396"/>
      <c r="BV19" s="394">
        <v>3313033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1347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4574954</v>
      </c>
      <c r="BO22" s="358"/>
      <c r="BP22" s="358"/>
      <c r="BQ22" s="358"/>
      <c r="BR22" s="358"/>
      <c r="BS22" s="358"/>
      <c r="BT22" s="358"/>
      <c r="BU22" s="359"/>
      <c r="BV22" s="357">
        <v>4946788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3880681</v>
      </c>
      <c r="BO23" s="395"/>
      <c r="BP23" s="395"/>
      <c r="BQ23" s="395"/>
      <c r="BR23" s="395"/>
      <c r="BS23" s="395"/>
      <c r="BT23" s="395"/>
      <c r="BU23" s="396"/>
      <c r="BV23" s="394">
        <v>4244377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7140</v>
      </c>
      <c r="R24" s="446"/>
      <c r="S24" s="446"/>
      <c r="T24" s="446"/>
      <c r="U24" s="446"/>
      <c r="V24" s="488"/>
      <c r="W24" s="540"/>
      <c r="X24" s="541"/>
      <c r="Y24" s="542"/>
      <c r="Z24" s="444" t="s">
        <v>162</v>
      </c>
      <c r="AA24" s="424"/>
      <c r="AB24" s="424"/>
      <c r="AC24" s="424"/>
      <c r="AD24" s="424"/>
      <c r="AE24" s="424"/>
      <c r="AF24" s="424"/>
      <c r="AG24" s="425"/>
      <c r="AH24" s="445">
        <v>59</v>
      </c>
      <c r="AI24" s="446"/>
      <c r="AJ24" s="446"/>
      <c r="AK24" s="446"/>
      <c r="AL24" s="488"/>
      <c r="AM24" s="445">
        <v>186617</v>
      </c>
      <c r="AN24" s="446"/>
      <c r="AO24" s="446"/>
      <c r="AP24" s="446"/>
      <c r="AQ24" s="446"/>
      <c r="AR24" s="488"/>
      <c r="AS24" s="445">
        <v>3163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4410650</v>
      </c>
      <c r="BO24" s="395"/>
      <c r="BP24" s="395"/>
      <c r="BQ24" s="395"/>
      <c r="BR24" s="395"/>
      <c r="BS24" s="395"/>
      <c r="BT24" s="395"/>
      <c r="BU24" s="396"/>
      <c r="BV24" s="394">
        <v>4758147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6120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449360</v>
      </c>
      <c r="BO25" s="358"/>
      <c r="BP25" s="358"/>
      <c r="BQ25" s="358"/>
      <c r="BR25" s="358"/>
      <c r="BS25" s="358"/>
      <c r="BT25" s="358"/>
      <c r="BU25" s="359"/>
      <c r="BV25" s="357">
        <v>441560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5640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2600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2200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2309823</v>
      </c>
      <c r="BO28" s="358"/>
      <c r="BP28" s="358"/>
      <c r="BQ28" s="358"/>
      <c r="BR28" s="358"/>
      <c r="BS28" s="358"/>
      <c r="BT28" s="358"/>
      <c r="BU28" s="359"/>
      <c r="BV28" s="357">
        <v>2297490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6</v>
      </c>
      <c r="M29" s="446"/>
      <c r="N29" s="446"/>
      <c r="O29" s="446"/>
      <c r="P29" s="488"/>
      <c r="Q29" s="445">
        <v>1900</v>
      </c>
      <c r="R29" s="446"/>
      <c r="S29" s="446"/>
      <c r="T29" s="446"/>
      <c r="U29" s="446"/>
      <c r="V29" s="488"/>
      <c r="W29" s="543"/>
      <c r="X29" s="544"/>
      <c r="Y29" s="545"/>
      <c r="Z29" s="444" t="s">
        <v>177</v>
      </c>
      <c r="AA29" s="424"/>
      <c r="AB29" s="424"/>
      <c r="AC29" s="424"/>
      <c r="AD29" s="424"/>
      <c r="AE29" s="424"/>
      <c r="AF29" s="424"/>
      <c r="AG29" s="425"/>
      <c r="AH29" s="445">
        <v>59</v>
      </c>
      <c r="AI29" s="446"/>
      <c r="AJ29" s="446"/>
      <c r="AK29" s="446"/>
      <c r="AL29" s="488"/>
      <c r="AM29" s="445">
        <v>186617</v>
      </c>
      <c r="AN29" s="446"/>
      <c r="AO29" s="446"/>
      <c r="AP29" s="446"/>
      <c r="AQ29" s="446"/>
      <c r="AR29" s="488"/>
      <c r="AS29" s="445">
        <v>3163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67191</v>
      </c>
      <c r="BO29" s="395"/>
      <c r="BP29" s="395"/>
      <c r="BQ29" s="395"/>
      <c r="BR29" s="395"/>
      <c r="BS29" s="395"/>
      <c r="BT29" s="395"/>
      <c r="BU29" s="396"/>
      <c r="BV29" s="394">
        <v>62151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917688</v>
      </c>
      <c r="BO30" s="514"/>
      <c r="BP30" s="514"/>
      <c r="BQ30" s="514"/>
      <c r="BR30" s="514"/>
      <c r="BS30" s="514"/>
      <c r="BT30" s="514"/>
      <c r="BU30" s="515"/>
      <c r="BV30" s="513">
        <v>837432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t="str">
        <f>IF(BY34="","",MAX(C34:D43,U34:V43,AM34:AN43,BE34:BF43)+1)</f>
        <v/>
      </c>
      <c r="BX34" s="584"/>
      <c r="BY34" s="585" t="str">
        <f>IF('各会計、関係団体の財政状況及び健全化判断比率'!B68="","",'各会計、関係団体の財政状況及び健全化判断比率'!B68)</f>
        <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t="str">
        <f t="shared" ref="BW35:BW43" si="2">IF(BY35="","",BW34+1)</f>
        <v/>
      </c>
      <c r="BX35" s="584"/>
      <c r="BY35" s="585" t="str">
        <f>IF('各会計、関係団体の財政状況及び健全化判断比率'!B69="","",'各会計、関係団体の財政状況及び健全化判断比率'!B69)</f>
        <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風力発電事業会計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W4InlJ0juen5Bkrel6BskdPNVbR8f360fXEBQTWtA6L/vV/t4BFv3BwT/FqUXKt4M5dnG6512icEDqw6ohl8QQ==" saltValue="djsHzrjfwV1JbzMmbU9e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t="s">
        <v>486</v>
      </c>
      <c r="G34" s="33" t="s">
        <v>486</v>
      </c>
      <c r="H34" s="33" t="s">
        <v>486</v>
      </c>
      <c r="I34" s="33" t="s">
        <v>486</v>
      </c>
      <c r="J34" s="34">
        <v>11.02</v>
      </c>
      <c r="K34" s="22"/>
      <c r="L34" s="22"/>
      <c r="M34" s="22"/>
      <c r="N34" s="22"/>
      <c r="O34" s="22"/>
      <c r="P34" s="22"/>
    </row>
    <row r="35" spans="1:16" ht="39" customHeight="1" x14ac:dyDescent="0.15">
      <c r="A35" s="22"/>
      <c r="B35" s="35"/>
      <c r="C35" s="1132" t="s">
        <v>533</v>
      </c>
      <c r="D35" s="1132"/>
      <c r="E35" s="1133"/>
      <c r="F35" s="36">
        <v>1.95</v>
      </c>
      <c r="G35" s="37">
        <v>5.08</v>
      </c>
      <c r="H35" s="37">
        <v>4.3499999999999996</v>
      </c>
      <c r="I35" s="37">
        <v>0.56000000000000005</v>
      </c>
      <c r="J35" s="38">
        <v>4.71</v>
      </c>
      <c r="K35" s="22"/>
      <c r="L35" s="22"/>
      <c r="M35" s="22"/>
      <c r="N35" s="22"/>
      <c r="O35" s="22"/>
      <c r="P35" s="22"/>
    </row>
    <row r="36" spans="1:16" ht="39" customHeight="1" x14ac:dyDescent="0.15">
      <c r="A36" s="22"/>
      <c r="B36" s="35"/>
      <c r="C36" s="1132" t="s">
        <v>534</v>
      </c>
      <c r="D36" s="1132"/>
      <c r="E36" s="1133"/>
      <c r="F36" s="36" t="s">
        <v>486</v>
      </c>
      <c r="G36" s="37" t="s">
        <v>486</v>
      </c>
      <c r="H36" s="37" t="s">
        <v>486</v>
      </c>
      <c r="I36" s="37" t="s">
        <v>486</v>
      </c>
      <c r="J36" s="38">
        <v>0.96</v>
      </c>
      <c r="K36" s="22"/>
      <c r="L36" s="22"/>
      <c r="M36" s="22"/>
      <c r="N36" s="22"/>
      <c r="O36" s="22"/>
      <c r="P36" s="22"/>
    </row>
    <row r="37" spans="1:16" ht="39" customHeight="1" x14ac:dyDescent="0.15">
      <c r="A37" s="22"/>
      <c r="B37" s="35"/>
      <c r="C37" s="1132" t="s">
        <v>535</v>
      </c>
      <c r="D37" s="1132"/>
      <c r="E37" s="1133"/>
      <c r="F37" s="36" t="s">
        <v>486</v>
      </c>
      <c r="G37" s="37" t="s">
        <v>486</v>
      </c>
      <c r="H37" s="37" t="s">
        <v>486</v>
      </c>
      <c r="I37" s="37" t="s">
        <v>486</v>
      </c>
      <c r="J37" s="38">
        <v>0.71</v>
      </c>
      <c r="K37" s="22"/>
      <c r="L37" s="22"/>
      <c r="M37" s="22"/>
      <c r="N37" s="22"/>
      <c r="O37" s="22"/>
      <c r="P37" s="22"/>
    </row>
    <row r="38" spans="1:16" ht="39" customHeight="1" x14ac:dyDescent="0.15">
      <c r="A38" s="22"/>
      <c r="B38" s="35"/>
      <c r="C38" s="1132" t="s">
        <v>536</v>
      </c>
      <c r="D38" s="1132"/>
      <c r="E38" s="1133"/>
      <c r="F38" s="36">
        <v>0.46</v>
      </c>
      <c r="G38" s="37">
        <v>0.38</v>
      </c>
      <c r="H38" s="37">
        <v>0.46</v>
      </c>
      <c r="I38" s="37">
        <v>0.28999999999999998</v>
      </c>
      <c r="J38" s="38">
        <v>0.53</v>
      </c>
      <c r="K38" s="22"/>
      <c r="L38" s="22"/>
      <c r="M38" s="22"/>
      <c r="N38" s="22"/>
      <c r="O38" s="22"/>
      <c r="P38" s="22"/>
    </row>
    <row r="39" spans="1:16" ht="39" customHeight="1" x14ac:dyDescent="0.15">
      <c r="A39" s="22"/>
      <c r="B39" s="35"/>
      <c r="C39" s="1132" t="s">
        <v>537</v>
      </c>
      <c r="D39" s="1132"/>
      <c r="E39" s="1133"/>
      <c r="F39" s="36">
        <v>0.03</v>
      </c>
      <c r="G39" s="37">
        <v>0.01</v>
      </c>
      <c r="H39" s="37">
        <v>0</v>
      </c>
      <c r="I39" s="37">
        <v>0.01</v>
      </c>
      <c r="J39" s="38">
        <v>0.01</v>
      </c>
      <c r="K39" s="22"/>
      <c r="L39" s="22"/>
      <c r="M39" s="22"/>
      <c r="N39" s="22"/>
      <c r="O39" s="22"/>
      <c r="P39" s="22"/>
    </row>
    <row r="40" spans="1:16" ht="39" customHeight="1" x14ac:dyDescent="0.15">
      <c r="A40" s="22"/>
      <c r="B40" s="35"/>
      <c r="C40" s="1132" t="s">
        <v>538</v>
      </c>
      <c r="D40" s="1132"/>
      <c r="E40" s="1133"/>
      <c r="F40" s="36">
        <v>0</v>
      </c>
      <c r="G40" s="37">
        <v>0</v>
      </c>
      <c r="H40" s="37">
        <v>0.01</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v>0.16</v>
      </c>
      <c r="G43" s="42">
        <v>0.06</v>
      </c>
      <c r="H43" s="42">
        <v>0.02</v>
      </c>
      <c r="I43" s="42">
        <v>12.12</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jSedM3h39aMqrf9TmJuVBkDFB9ydHXFzdeHbNevwFXNM9A/xvrR5UQtyukOIT9QaP+re8LBmbf8O/kv9uXcCw==" saltValue="r/Hsm+2lqoT1c2kwNOHL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595</v>
      </c>
      <c r="L45" s="58">
        <v>597</v>
      </c>
      <c r="M45" s="58">
        <v>654</v>
      </c>
      <c r="N45" s="58">
        <v>651</v>
      </c>
      <c r="O45" s="59">
        <v>676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121</v>
      </c>
      <c r="L48" s="62">
        <v>125</v>
      </c>
      <c r="M48" s="62">
        <v>124</v>
      </c>
      <c r="N48" s="62">
        <v>124</v>
      </c>
      <c r="O48" s="63">
        <v>120</v>
      </c>
      <c r="P48" s="46"/>
      <c r="Q48" s="46"/>
      <c r="R48" s="46"/>
      <c r="S48" s="46"/>
      <c r="T48" s="46"/>
      <c r="U48" s="46"/>
    </row>
    <row r="49" spans="1:21" ht="30.75" customHeight="1" x14ac:dyDescent="0.15">
      <c r="A49" s="46"/>
      <c r="B49" s="1140"/>
      <c r="C49" s="1141"/>
      <c r="D49" s="60"/>
      <c r="E49" s="1146" t="s">
        <v>14</v>
      </c>
      <c r="F49" s="1146"/>
      <c r="G49" s="1146"/>
      <c r="H49" s="1146"/>
      <c r="I49" s="1146"/>
      <c r="J49" s="1147"/>
      <c r="K49" s="61">
        <v>18</v>
      </c>
      <c r="L49" s="62">
        <v>18</v>
      </c>
      <c r="M49" s="62">
        <v>9</v>
      </c>
      <c r="N49" s="62">
        <v>7</v>
      </c>
      <c r="O49" s="63">
        <v>1</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568</v>
      </c>
      <c r="L52" s="62">
        <v>551</v>
      </c>
      <c r="M52" s="62">
        <v>541</v>
      </c>
      <c r="N52" s="62">
        <v>532</v>
      </c>
      <c r="O52" s="63">
        <v>637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166</v>
      </c>
      <c r="L53" s="67">
        <v>189</v>
      </c>
      <c r="M53" s="67">
        <v>246</v>
      </c>
      <c r="N53" s="67">
        <v>250</v>
      </c>
      <c r="O53" s="68">
        <v>160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Do+bcxuR+XtMUUkd6oJtROR+b5LkWndOo8omap/CQcXlXqC0atwd0u+uEAe3uM6DC3QAnw6HC7fP+aqFdwSTw==" saltValue="UkC33qGQxc6ELpjCo0OP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5369</v>
      </c>
      <c r="J41" s="331">
        <v>5195</v>
      </c>
      <c r="K41" s="331">
        <v>5159</v>
      </c>
      <c r="L41" s="331">
        <v>4947</v>
      </c>
      <c r="M41" s="332">
        <v>4575</v>
      </c>
    </row>
    <row r="42" spans="2:13" ht="27.75" customHeight="1" x14ac:dyDescent="0.15">
      <c r="B42" s="1171"/>
      <c r="C42" s="1172"/>
      <c r="D42" s="104"/>
      <c r="E42" s="1177" t="s">
        <v>32</v>
      </c>
      <c r="F42" s="1177"/>
      <c r="G42" s="1177"/>
      <c r="H42" s="1178"/>
      <c r="I42" s="333" t="s">
        <v>486</v>
      </c>
      <c r="J42" s="334" t="s">
        <v>486</v>
      </c>
      <c r="K42" s="334">
        <v>54</v>
      </c>
      <c r="L42" s="334">
        <v>41</v>
      </c>
      <c r="M42" s="335">
        <v>53</v>
      </c>
    </row>
    <row r="43" spans="2:13" ht="27.75" customHeight="1" x14ac:dyDescent="0.15">
      <c r="B43" s="1171"/>
      <c r="C43" s="1172"/>
      <c r="D43" s="104"/>
      <c r="E43" s="1177" t="s">
        <v>33</v>
      </c>
      <c r="F43" s="1177"/>
      <c r="G43" s="1177"/>
      <c r="H43" s="1178"/>
      <c r="I43" s="333">
        <v>1145</v>
      </c>
      <c r="J43" s="334">
        <v>1072</v>
      </c>
      <c r="K43" s="334">
        <v>983</v>
      </c>
      <c r="L43" s="334">
        <v>919</v>
      </c>
      <c r="M43" s="335">
        <v>897</v>
      </c>
    </row>
    <row r="44" spans="2:13" ht="27.75" customHeight="1" x14ac:dyDescent="0.15">
      <c r="B44" s="1171"/>
      <c r="C44" s="1172"/>
      <c r="D44" s="104"/>
      <c r="E44" s="1177" t="s">
        <v>34</v>
      </c>
      <c r="F44" s="1177"/>
      <c r="G44" s="1177"/>
      <c r="H44" s="1178"/>
      <c r="I44" s="333">
        <v>48</v>
      </c>
      <c r="J44" s="334">
        <v>30</v>
      </c>
      <c r="K44" s="334">
        <v>21</v>
      </c>
      <c r="L44" s="334">
        <v>28</v>
      </c>
      <c r="M44" s="335">
        <v>27</v>
      </c>
    </row>
    <row r="45" spans="2:13" ht="27.75" customHeight="1" x14ac:dyDescent="0.15">
      <c r="B45" s="1171"/>
      <c r="C45" s="1172"/>
      <c r="D45" s="104"/>
      <c r="E45" s="1177" t="s">
        <v>35</v>
      </c>
      <c r="F45" s="1177"/>
      <c r="G45" s="1177"/>
      <c r="H45" s="1178"/>
      <c r="I45" s="333">
        <v>554</v>
      </c>
      <c r="J45" s="334">
        <v>753</v>
      </c>
      <c r="K45" s="334">
        <v>593</v>
      </c>
      <c r="L45" s="334">
        <v>552</v>
      </c>
      <c r="M45" s="335">
        <v>577</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3053</v>
      </c>
      <c r="J50" s="334">
        <v>3393</v>
      </c>
      <c r="K50" s="334">
        <v>3313</v>
      </c>
      <c r="L50" s="334">
        <v>3439</v>
      </c>
      <c r="M50" s="335">
        <v>3520</v>
      </c>
    </row>
    <row r="51" spans="2:13" ht="27.75" customHeight="1" x14ac:dyDescent="0.15">
      <c r="B51" s="1171"/>
      <c r="C51" s="1172"/>
      <c r="D51" s="104"/>
      <c r="E51" s="1177" t="s">
        <v>42</v>
      </c>
      <c r="F51" s="1177"/>
      <c r="G51" s="1177"/>
      <c r="H51" s="1178"/>
      <c r="I51" s="333">
        <v>32</v>
      </c>
      <c r="J51" s="334">
        <v>18</v>
      </c>
      <c r="K51" s="334">
        <v>9</v>
      </c>
      <c r="L51" s="334">
        <v>3</v>
      </c>
      <c r="M51" s="335" t="s">
        <v>486</v>
      </c>
    </row>
    <row r="52" spans="2:13" ht="27.75" customHeight="1" x14ac:dyDescent="0.15">
      <c r="B52" s="1173"/>
      <c r="C52" s="1174"/>
      <c r="D52" s="104"/>
      <c r="E52" s="1177" t="s">
        <v>43</v>
      </c>
      <c r="F52" s="1177"/>
      <c r="G52" s="1177"/>
      <c r="H52" s="1178"/>
      <c r="I52" s="333">
        <v>4715</v>
      </c>
      <c r="J52" s="334">
        <v>5223</v>
      </c>
      <c r="K52" s="334">
        <v>5494</v>
      </c>
      <c r="L52" s="334">
        <v>5176</v>
      </c>
      <c r="M52" s="335">
        <v>4753</v>
      </c>
    </row>
    <row r="53" spans="2:13" ht="27.75" customHeight="1" thickBot="1" x14ac:dyDescent="0.2">
      <c r="B53" s="1184" t="s">
        <v>19</v>
      </c>
      <c r="C53" s="1185"/>
      <c r="D53" s="108"/>
      <c r="E53" s="1186" t="s">
        <v>44</v>
      </c>
      <c r="F53" s="1186"/>
      <c r="G53" s="1186"/>
      <c r="H53" s="1187"/>
      <c r="I53" s="336">
        <v>-684</v>
      </c>
      <c r="J53" s="337">
        <v>-1583</v>
      </c>
      <c r="K53" s="337">
        <v>-2006</v>
      </c>
      <c r="L53" s="337">
        <v>-2133</v>
      </c>
      <c r="M53" s="338">
        <v>-2145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XcVp1Je29WN5lmNEeyDO+Qr8VPpySyoQLcMwgWbeMwJ3TWmzLOdtQhSa/aPrM8wo/RP3K0gvFVbdK1zsZtcQg==" saltValue="4KPkdLI23cTGayge/aZI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2185</v>
      </c>
      <c r="G55" s="339">
        <v>2297</v>
      </c>
      <c r="H55" s="340">
        <v>2310</v>
      </c>
    </row>
    <row r="56" spans="2:8" ht="52.5" customHeight="1" x14ac:dyDescent="0.15">
      <c r="B56" s="120"/>
      <c r="C56" s="1198" t="s">
        <v>47</v>
      </c>
      <c r="D56" s="1198"/>
      <c r="E56" s="1199"/>
      <c r="F56" s="341">
        <v>57</v>
      </c>
      <c r="G56" s="341">
        <v>62</v>
      </c>
      <c r="H56" s="342">
        <v>67</v>
      </c>
    </row>
    <row r="57" spans="2:8" ht="53.25" customHeight="1" x14ac:dyDescent="0.15">
      <c r="B57" s="120"/>
      <c r="C57" s="1200" t="s">
        <v>48</v>
      </c>
      <c r="D57" s="1200"/>
      <c r="E57" s="1201"/>
      <c r="F57" s="343">
        <v>786</v>
      </c>
      <c r="G57" s="343">
        <v>837</v>
      </c>
      <c r="H57" s="344">
        <v>918</v>
      </c>
    </row>
    <row r="58" spans="2:8" ht="45.75" customHeight="1" x14ac:dyDescent="0.15">
      <c r="B58" s="121"/>
      <c r="C58" s="1188" t="s">
        <v>546</v>
      </c>
      <c r="D58" s="1189"/>
      <c r="E58" s="1190"/>
      <c r="F58" s="345">
        <v>475</v>
      </c>
      <c r="G58" s="345">
        <v>525</v>
      </c>
      <c r="H58" s="346">
        <v>625</v>
      </c>
    </row>
    <row r="59" spans="2:8" ht="45.75" customHeight="1" x14ac:dyDescent="0.15">
      <c r="B59" s="121"/>
      <c r="C59" s="1188" t="s">
        <v>547</v>
      </c>
      <c r="D59" s="1189"/>
      <c r="E59" s="1190"/>
      <c r="F59" s="345">
        <v>138</v>
      </c>
      <c r="G59" s="345">
        <v>138</v>
      </c>
      <c r="H59" s="346">
        <v>138</v>
      </c>
    </row>
    <row r="60" spans="2:8" ht="45.75" customHeight="1" x14ac:dyDescent="0.15">
      <c r="B60" s="121"/>
      <c r="C60" s="1188" t="s">
        <v>548</v>
      </c>
      <c r="D60" s="1189"/>
      <c r="E60" s="1190"/>
      <c r="F60" s="345">
        <v>114</v>
      </c>
      <c r="G60" s="345">
        <v>86</v>
      </c>
      <c r="H60" s="346">
        <v>60</v>
      </c>
    </row>
    <row r="61" spans="2:8" ht="45.75" customHeight="1" x14ac:dyDescent="0.15">
      <c r="B61" s="121"/>
      <c r="C61" s="1188" t="s">
        <v>549</v>
      </c>
      <c r="D61" s="1189"/>
      <c r="E61" s="1190"/>
      <c r="F61" s="345">
        <v>14</v>
      </c>
      <c r="G61" s="345">
        <v>33</v>
      </c>
      <c r="H61" s="346">
        <v>41</v>
      </c>
    </row>
    <row r="62" spans="2:8" ht="45.75" customHeight="1" thickBot="1" x14ac:dyDescent="0.2">
      <c r="B62" s="122"/>
      <c r="C62" s="1191" t="s">
        <v>550</v>
      </c>
      <c r="D62" s="1192"/>
      <c r="E62" s="1193"/>
      <c r="F62" s="347">
        <v>18</v>
      </c>
      <c r="G62" s="347">
        <v>20</v>
      </c>
      <c r="H62" s="348">
        <v>21</v>
      </c>
    </row>
    <row r="63" spans="2:8" ht="52.5" customHeight="1" thickBot="1" x14ac:dyDescent="0.2">
      <c r="B63" s="123"/>
      <c r="C63" s="1194" t="s">
        <v>49</v>
      </c>
      <c r="D63" s="1194"/>
      <c r="E63" s="1195"/>
      <c r="F63" s="349">
        <v>3029</v>
      </c>
      <c r="G63" s="349">
        <v>3197</v>
      </c>
      <c r="H63" s="350">
        <v>3295</v>
      </c>
    </row>
    <row r="64" spans="2:8" x14ac:dyDescent="0.15"/>
  </sheetData>
  <sheetProtection algorithmName="SHA-512" hashValue="u8G9O3wHMUSb6fvmoYvkCroMn9vdYKXSH+kzDVNUQuHJbjnzNJiVylEpCPJQx0df7rpw2sCoPKr90o/jFiW31A==" saltValue="/GaToXGh3uAZxDqdOKBa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756133</v>
      </c>
      <c r="E3" s="142"/>
      <c r="F3" s="143">
        <v>301035</v>
      </c>
      <c r="G3" s="144"/>
      <c r="H3" s="145"/>
    </row>
    <row r="4" spans="1:8" x14ac:dyDescent="0.15">
      <c r="A4" s="146"/>
      <c r="B4" s="147"/>
      <c r="C4" s="148"/>
      <c r="D4" s="149">
        <v>534858</v>
      </c>
      <c r="E4" s="150"/>
      <c r="F4" s="151">
        <v>154376</v>
      </c>
      <c r="G4" s="152"/>
      <c r="H4" s="153"/>
    </row>
    <row r="5" spans="1:8" x14ac:dyDescent="0.15">
      <c r="A5" s="134" t="s">
        <v>519</v>
      </c>
      <c r="B5" s="139"/>
      <c r="C5" s="140"/>
      <c r="D5" s="141">
        <v>276054</v>
      </c>
      <c r="E5" s="142"/>
      <c r="F5" s="143">
        <v>277467</v>
      </c>
      <c r="G5" s="144"/>
      <c r="H5" s="145"/>
    </row>
    <row r="6" spans="1:8" x14ac:dyDescent="0.15">
      <c r="A6" s="146"/>
      <c r="B6" s="147"/>
      <c r="C6" s="148"/>
      <c r="D6" s="149">
        <v>72111</v>
      </c>
      <c r="E6" s="150"/>
      <c r="F6" s="151">
        <v>128378</v>
      </c>
      <c r="G6" s="152"/>
      <c r="H6" s="153"/>
    </row>
    <row r="7" spans="1:8" x14ac:dyDescent="0.15">
      <c r="A7" s="134" t="s">
        <v>520</v>
      </c>
      <c r="B7" s="139"/>
      <c r="C7" s="140"/>
      <c r="D7" s="141">
        <v>589181</v>
      </c>
      <c r="E7" s="142"/>
      <c r="F7" s="143">
        <v>282256</v>
      </c>
      <c r="G7" s="144"/>
      <c r="H7" s="145"/>
    </row>
    <row r="8" spans="1:8" x14ac:dyDescent="0.15">
      <c r="A8" s="146"/>
      <c r="B8" s="147"/>
      <c r="C8" s="148"/>
      <c r="D8" s="149">
        <v>506422</v>
      </c>
      <c r="E8" s="150"/>
      <c r="F8" s="151">
        <v>145453</v>
      </c>
      <c r="G8" s="152"/>
      <c r="H8" s="153"/>
    </row>
    <row r="9" spans="1:8" x14ac:dyDescent="0.15">
      <c r="A9" s="134" t="s">
        <v>521</v>
      </c>
      <c r="B9" s="139"/>
      <c r="C9" s="140"/>
      <c r="D9" s="141">
        <v>295415</v>
      </c>
      <c r="E9" s="142"/>
      <c r="F9" s="143">
        <v>295341</v>
      </c>
      <c r="G9" s="144"/>
      <c r="H9" s="145"/>
    </row>
    <row r="10" spans="1:8" x14ac:dyDescent="0.15">
      <c r="A10" s="146"/>
      <c r="B10" s="147"/>
      <c r="C10" s="148"/>
      <c r="D10" s="149">
        <v>71222</v>
      </c>
      <c r="E10" s="150"/>
      <c r="F10" s="151">
        <v>137402</v>
      </c>
      <c r="G10" s="152"/>
      <c r="H10" s="153"/>
    </row>
    <row r="11" spans="1:8" x14ac:dyDescent="0.15">
      <c r="A11" s="134" t="s">
        <v>522</v>
      </c>
      <c r="B11" s="139"/>
      <c r="C11" s="140"/>
      <c r="D11" s="141">
        <v>133724</v>
      </c>
      <c r="E11" s="142"/>
      <c r="F11" s="143">
        <v>292845</v>
      </c>
      <c r="G11" s="144"/>
      <c r="H11" s="145"/>
    </row>
    <row r="12" spans="1:8" x14ac:dyDescent="0.15">
      <c r="A12" s="146"/>
      <c r="B12" s="147"/>
      <c r="C12" s="154"/>
      <c r="D12" s="149">
        <v>63829</v>
      </c>
      <c r="E12" s="150"/>
      <c r="F12" s="151">
        <v>143187</v>
      </c>
      <c r="G12" s="152"/>
      <c r="H12" s="153"/>
    </row>
    <row r="13" spans="1:8" x14ac:dyDescent="0.15">
      <c r="A13" s="134"/>
      <c r="B13" s="139"/>
      <c r="C13" s="140"/>
      <c r="D13" s="141">
        <v>410101</v>
      </c>
      <c r="E13" s="142"/>
      <c r="F13" s="143">
        <v>289789</v>
      </c>
      <c r="G13" s="155"/>
      <c r="H13" s="145"/>
    </row>
    <row r="14" spans="1:8" x14ac:dyDescent="0.15">
      <c r="A14" s="146"/>
      <c r="B14" s="147"/>
      <c r="C14" s="148"/>
      <c r="D14" s="149">
        <v>249688</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1.95</v>
      </c>
      <c r="C19" s="156">
        <f>ROUND(VALUE(SUBSTITUTE(実質収支比率等に係る経年分析!G$48,"▲","-")),2)</f>
        <v>5.08</v>
      </c>
      <c r="D19" s="156">
        <f>ROUND(VALUE(SUBSTITUTE(実質収支比率等に係る経年分析!H$48,"▲","-")),2)</f>
        <v>4.3600000000000003</v>
      </c>
      <c r="E19" s="156">
        <f>ROUND(VALUE(SUBSTITUTE(実質収支比率等に係る経年分析!I$48,"▲","-")),2)</f>
        <v>0.56000000000000005</v>
      </c>
      <c r="F19" s="156">
        <f>ROUND(VALUE(SUBSTITUTE(実質収支比率等に係る経年分析!J$48,"▲","-")),2)</f>
        <v>4.72</v>
      </c>
    </row>
    <row r="20" spans="1:11" x14ac:dyDescent="0.15">
      <c r="A20" s="156" t="s">
        <v>53</v>
      </c>
      <c r="B20" s="156">
        <f>ROUND(VALUE(SUBSTITUTE(実質収支比率等に係る経年分析!F$47,"▲","-")),2)</f>
        <v>68.59</v>
      </c>
      <c r="C20" s="156">
        <f>ROUND(VALUE(SUBSTITUTE(実質収支比率等に係る経年分析!G$47,"▲","-")),2)</f>
        <v>69.069999999999993</v>
      </c>
      <c r="D20" s="156">
        <f>ROUND(VALUE(SUBSTITUTE(実質収支比率等に係る経年分析!H$47,"▲","-")),2)</f>
        <v>75.099999999999994</v>
      </c>
      <c r="E20" s="156">
        <f>ROUND(VALUE(SUBSTITUTE(実質収支比率等に係る経年分析!I$47,"▲","-")),2)</f>
        <v>78.430000000000007</v>
      </c>
      <c r="F20" s="156">
        <f>ROUND(VALUE(SUBSTITUTE(実質収支比率等に係る経年分析!J$47,"▲","-")),2)</f>
        <v>75.069999999999993</v>
      </c>
    </row>
    <row r="21" spans="1:11" x14ac:dyDescent="0.15">
      <c r="A21" s="156" t="s">
        <v>54</v>
      </c>
      <c r="B21" s="156">
        <f>IF(ISNUMBER(VALUE(SUBSTITUTE(実質収支比率等に係る経年分析!F$49,"▲","-"))),ROUND(VALUE(SUBSTITUTE(実質収支比率等に係る経年分析!F$49,"▲","-")),2),NA())</f>
        <v>2.0299999999999998</v>
      </c>
      <c r="C21" s="156">
        <f>IF(ISNUMBER(VALUE(SUBSTITUTE(実質収支比率等に係る経年分析!G$49,"▲","-"))),ROUND(VALUE(SUBSTITUTE(実質収支比率等に係る経年分析!G$49,"▲","-")),2),NA())</f>
        <v>3.33</v>
      </c>
      <c r="D21" s="156">
        <f>IF(ISNUMBER(VALUE(SUBSTITUTE(実質収支比率等に係る経年分析!H$49,"▲","-"))),ROUND(VALUE(SUBSTITUTE(実質収支比率等に係る経年分析!H$49,"▲","-")),2),NA())</f>
        <v>-0.74</v>
      </c>
      <c r="E21" s="156">
        <f>IF(ISNUMBER(VALUE(SUBSTITUTE(実質収支比率等に係る経年分析!I$49,"▲","-"))),ROUND(VALUE(SUBSTITUTE(実質収支比率等に係る経年分析!I$49,"▲","-")),2),NA())</f>
        <v>-3.7</v>
      </c>
      <c r="F21" s="156">
        <f>IF(ISNUMBER(VALUE(SUBSTITUTE(実質収支比率等に係る経年分析!J$49,"▲","-"))),ROUND(VALUE(SUBSTITUTE(実質収支比率等に係る経年分析!J$49,"▲","-")),2),NA())</f>
        <v>4.26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12.12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0.28999999999999998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0.53</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0.96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5.08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4.3499999999999996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0.56000000000000005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4.71</v>
      </c>
    </row>
    <row r="36" spans="1:16" x14ac:dyDescent="0.15">
      <c r="A36" s="157" t="str">
        <f>IF(連結実質赤字比率に係る赤字・黒字の構成分析!C$34="",NA(),連結実質赤字比率に係る赤字・黒字の構成分析!C$34)</f>
        <v>風力発電事業会計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568</v>
      </c>
      <c r="E42" s="158"/>
      <c r="F42" s="158"/>
      <c r="G42" s="158">
        <f>'実質公債費比率（分子）の構造'!L$52</f>
        <v>551</v>
      </c>
      <c r="H42" s="158"/>
      <c r="I42" s="158"/>
      <c r="J42" s="158">
        <f>'実質公債費比率（分子）の構造'!M$52</f>
        <v>541</v>
      </c>
      <c r="K42" s="158"/>
      <c r="L42" s="158"/>
      <c r="M42" s="158">
        <f>'実質公債費比率（分子）の構造'!N$52</f>
        <v>532</v>
      </c>
      <c r="N42" s="158"/>
      <c r="O42" s="158"/>
      <c r="P42" s="158">
        <f>'実質公債費比率（分子）の構造'!O$52</f>
        <v>637</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18</v>
      </c>
      <c r="C45" s="158"/>
      <c r="D45" s="158"/>
      <c r="E45" s="158">
        <f>'実質公債費比率（分子）の構造'!L$49</f>
        <v>18</v>
      </c>
      <c r="F45" s="158"/>
      <c r="G45" s="158"/>
      <c r="H45" s="158">
        <f>'実質公債費比率（分子）の構造'!M$49</f>
        <v>9</v>
      </c>
      <c r="I45" s="158"/>
      <c r="J45" s="158"/>
      <c r="K45" s="158">
        <f>'実質公債費比率（分子）の構造'!N$49</f>
        <v>7</v>
      </c>
      <c r="L45" s="158"/>
      <c r="M45" s="158"/>
      <c r="N45" s="158">
        <f>'実質公債費比率（分子）の構造'!O$49</f>
        <v>1</v>
      </c>
      <c r="O45" s="158"/>
      <c r="P45" s="158"/>
    </row>
    <row r="46" spans="1:16" x14ac:dyDescent="0.15">
      <c r="A46" s="158" t="s">
        <v>64</v>
      </c>
      <c r="B46" s="158">
        <f>'実質公債費比率（分子）の構造'!K$48</f>
        <v>121</v>
      </c>
      <c r="C46" s="158"/>
      <c r="D46" s="158"/>
      <c r="E46" s="158">
        <f>'実質公債費比率（分子）の構造'!L$48</f>
        <v>125</v>
      </c>
      <c r="F46" s="158"/>
      <c r="G46" s="158"/>
      <c r="H46" s="158">
        <f>'実質公債費比率（分子）の構造'!M$48</f>
        <v>124</v>
      </c>
      <c r="I46" s="158"/>
      <c r="J46" s="158"/>
      <c r="K46" s="158">
        <f>'実質公債費比率（分子）の構造'!N$48</f>
        <v>124</v>
      </c>
      <c r="L46" s="158"/>
      <c r="M46" s="158"/>
      <c r="N46" s="158">
        <f>'実質公債費比率（分子）の構造'!O$48</f>
        <v>120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595</v>
      </c>
      <c r="C49" s="158"/>
      <c r="D49" s="158"/>
      <c r="E49" s="158">
        <f>'実質公債費比率（分子）の構造'!L$45</f>
        <v>597</v>
      </c>
      <c r="F49" s="158"/>
      <c r="G49" s="158"/>
      <c r="H49" s="158">
        <f>'実質公債費比率（分子）の構造'!M$45</f>
        <v>654</v>
      </c>
      <c r="I49" s="158"/>
      <c r="J49" s="158"/>
      <c r="K49" s="158">
        <f>'実質公債費比率（分子）の構造'!N$45</f>
        <v>651</v>
      </c>
      <c r="L49" s="158"/>
      <c r="M49" s="158"/>
      <c r="N49" s="158">
        <f>'実質公債費比率（分子）の構造'!O$45</f>
        <v>676</v>
      </c>
      <c r="O49" s="158"/>
      <c r="P49" s="158"/>
    </row>
    <row r="50" spans="1:16" x14ac:dyDescent="0.15">
      <c r="A50" s="158" t="s">
        <v>67</v>
      </c>
      <c r="B50" s="158" t="e">
        <f>NA()</f>
        <v>#N/A</v>
      </c>
      <c r="C50" s="158">
        <f>IF(ISNUMBER('実質公債費比率（分子）の構造'!K$53),'実質公債費比率（分子）の構造'!K$53,NA())</f>
        <v>166</v>
      </c>
      <c r="D50" s="158" t="e">
        <f>NA()</f>
        <v>#N/A</v>
      </c>
      <c r="E50" s="158" t="e">
        <f>NA()</f>
        <v>#N/A</v>
      </c>
      <c r="F50" s="158">
        <f>IF(ISNUMBER('実質公債費比率（分子）の構造'!L$53),'実質公債費比率（分子）の構造'!L$53,NA())</f>
        <v>189</v>
      </c>
      <c r="G50" s="158" t="e">
        <f>NA()</f>
        <v>#N/A</v>
      </c>
      <c r="H50" s="158" t="e">
        <f>NA()</f>
        <v>#N/A</v>
      </c>
      <c r="I50" s="158">
        <f>IF(ISNUMBER('実質公債費比率（分子）の構造'!M$53),'実質公債費比率（分子）の構造'!M$53,NA())</f>
        <v>246</v>
      </c>
      <c r="J50" s="158" t="e">
        <f>NA()</f>
        <v>#N/A</v>
      </c>
      <c r="K50" s="158" t="e">
        <f>NA()</f>
        <v>#N/A</v>
      </c>
      <c r="L50" s="158">
        <f>IF(ISNUMBER('実質公債費比率（分子）の構造'!N$53),'実質公債費比率（分子）の構造'!N$53,NA())</f>
        <v>250</v>
      </c>
      <c r="M50" s="158" t="e">
        <f>NA()</f>
        <v>#N/A</v>
      </c>
      <c r="N50" s="158" t="e">
        <f>NA()</f>
        <v>#N/A</v>
      </c>
      <c r="O50" s="158">
        <f>IF(ISNUMBER('実質公債費比率（分子）の構造'!O$53),'実質公債費比率（分子）の構造'!O$53,NA())</f>
        <v>160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4715</v>
      </c>
      <c r="E56" s="157"/>
      <c r="F56" s="157"/>
      <c r="G56" s="157">
        <f>'将来負担比率（分子）の構造'!J$52</f>
        <v>5223</v>
      </c>
      <c r="H56" s="157"/>
      <c r="I56" s="157"/>
      <c r="J56" s="157">
        <f>'将来負担比率（分子）の構造'!K$52</f>
        <v>5494</v>
      </c>
      <c r="K56" s="157"/>
      <c r="L56" s="157"/>
      <c r="M56" s="157">
        <f>'将来負担比率（分子）の構造'!L$52</f>
        <v>5176</v>
      </c>
      <c r="N56" s="157"/>
      <c r="O56" s="157"/>
      <c r="P56" s="157">
        <f>'将来負担比率（分子）の構造'!M$52</f>
        <v>4753</v>
      </c>
    </row>
    <row r="57" spans="1:16" x14ac:dyDescent="0.15">
      <c r="A57" s="157" t="s">
        <v>42</v>
      </c>
      <c r="B57" s="157"/>
      <c r="C57" s="157"/>
      <c r="D57" s="157">
        <f>'将来負担比率（分子）の構造'!I$51</f>
        <v>32</v>
      </c>
      <c r="E57" s="157"/>
      <c r="F57" s="157"/>
      <c r="G57" s="157">
        <f>'将来負担比率（分子）の構造'!J$51</f>
        <v>18</v>
      </c>
      <c r="H57" s="157"/>
      <c r="I57" s="157"/>
      <c r="J57" s="157">
        <f>'将来負担比率（分子）の構造'!K$51</f>
        <v>9</v>
      </c>
      <c r="K57" s="157"/>
      <c r="L57" s="157"/>
      <c r="M57" s="157">
        <f>'将来負担比率（分子）の構造'!L$51</f>
        <v>3</v>
      </c>
      <c r="N57" s="157"/>
      <c r="O57" s="157"/>
      <c r="P57" s="157" t="str">
        <f>'将来負担比率（分子）の構造'!M$51</f>
        <v>-</v>
      </c>
    </row>
    <row r="58" spans="1:16" x14ac:dyDescent="0.15">
      <c r="A58" s="157" t="s">
        <v>41</v>
      </c>
      <c r="B58" s="157"/>
      <c r="C58" s="157"/>
      <c r="D58" s="157">
        <f>'将来負担比率（分子）の構造'!I$50</f>
        <v>3053</v>
      </c>
      <c r="E58" s="157"/>
      <c r="F58" s="157"/>
      <c r="G58" s="157">
        <f>'将来負担比率（分子）の構造'!J$50</f>
        <v>3393</v>
      </c>
      <c r="H58" s="157"/>
      <c r="I58" s="157"/>
      <c r="J58" s="157">
        <f>'将来負担比率（分子）の構造'!K$50</f>
        <v>3313</v>
      </c>
      <c r="K58" s="157"/>
      <c r="L58" s="157"/>
      <c r="M58" s="157">
        <f>'将来負担比率（分子）の構造'!L$50</f>
        <v>3439</v>
      </c>
      <c r="N58" s="157"/>
      <c r="O58" s="157"/>
      <c r="P58" s="157">
        <f>'将来負担比率（分子）の構造'!M$50</f>
        <v>3520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554</v>
      </c>
      <c r="C62" s="157"/>
      <c r="D62" s="157"/>
      <c r="E62" s="157">
        <f>'将来負担比率（分子）の構造'!J$45</f>
        <v>753</v>
      </c>
      <c r="F62" s="157"/>
      <c r="G62" s="157"/>
      <c r="H62" s="157">
        <f>'将来負担比率（分子）の構造'!K$45</f>
        <v>593</v>
      </c>
      <c r="I62" s="157"/>
      <c r="J62" s="157"/>
      <c r="K62" s="157">
        <f>'将来負担比率（分子）の構造'!L$45</f>
        <v>552</v>
      </c>
      <c r="L62" s="157"/>
      <c r="M62" s="157"/>
      <c r="N62" s="157">
        <f>'将来負担比率（分子）の構造'!M$45</f>
        <v>577</v>
      </c>
      <c r="O62" s="157"/>
      <c r="P62" s="157"/>
    </row>
    <row r="63" spans="1:16" x14ac:dyDescent="0.15">
      <c r="A63" s="157" t="s">
        <v>34</v>
      </c>
      <c r="B63" s="157">
        <f>'将来負担比率（分子）の構造'!I$44</f>
        <v>48</v>
      </c>
      <c r="C63" s="157"/>
      <c r="D63" s="157"/>
      <c r="E63" s="157">
        <f>'将来負担比率（分子）の構造'!J$44</f>
        <v>30</v>
      </c>
      <c r="F63" s="157"/>
      <c r="G63" s="157"/>
      <c r="H63" s="157">
        <f>'将来負担比率（分子）の構造'!K$44</f>
        <v>21</v>
      </c>
      <c r="I63" s="157"/>
      <c r="J63" s="157"/>
      <c r="K63" s="157">
        <f>'将来負担比率（分子）の構造'!L$44</f>
        <v>28</v>
      </c>
      <c r="L63" s="157"/>
      <c r="M63" s="157"/>
      <c r="N63" s="157">
        <f>'将来負担比率（分子）の構造'!M$44</f>
        <v>27</v>
      </c>
      <c r="O63" s="157"/>
      <c r="P63" s="157"/>
    </row>
    <row r="64" spans="1:16" x14ac:dyDescent="0.15">
      <c r="A64" s="157" t="s">
        <v>33</v>
      </c>
      <c r="B64" s="157">
        <f>'将来負担比率（分子）の構造'!I$43</f>
        <v>1145</v>
      </c>
      <c r="C64" s="157"/>
      <c r="D64" s="157"/>
      <c r="E64" s="157">
        <f>'将来負担比率（分子）の構造'!J$43</f>
        <v>1072</v>
      </c>
      <c r="F64" s="157"/>
      <c r="G64" s="157"/>
      <c r="H64" s="157">
        <f>'将来負担比率（分子）の構造'!K$43</f>
        <v>983</v>
      </c>
      <c r="I64" s="157"/>
      <c r="J64" s="157"/>
      <c r="K64" s="157">
        <f>'将来負担比率（分子）の構造'!L$43</f>
        <v>919</v>
      </c>
      <c r="L64" s="157"/>
      <c r="M64" s="157"/>
      <c r="N64" s="157">
        <f>'将来負担比率（分子）の構造'!M$43</f>
        <v>897</v>
      </c>
      <c r="O64" s="157"/>
      <c r="P64" s="157"/>
    </row>
    <row r="65" spans="1:16" x14ac:dyDescent="0.15">
      <c r="A65" s="157" t="s">
        <v>32</v>
      </c>
      <c r="B65" s="157" t="str">
        <f>'将来負担比率（分子）の構造'!I$42</f>
        <v>-</v>
      </c>
      <c r="C65" s="157"/>
      <c r="D65" s="157"/>
      <c r="E65" s="157" t="str">
        <f>'将来負担比率（分子）の構造'!J$42</f>
        <v>-</v>
      </c>
      <c r="F65" s="157"/>
      <c r="G65" s="157"/>
      <c r="H65" s="157">
        <f>'将来負担比率（分子）の構造'!K$42</f>
        <v>54</v>
      </c>
      <c r="I65" s="157"/>
      <c r="J65" s="157"/>
      <c r="K65" s="157">
        <f>'将来負担比率（分子）の構造'!L$42</f>
        <v>41</v>
      </c>
      <c r="L65" s="157"/>
      <c r="M65" s="157"/>
      <c r="N65" s="157">
        <f>'将来負担比率（分子）の構造'!M$42</f>
        <v>53</v>
      </c>
      <c r="O65" s="157"/>
      <c r="P65" s="157"/>
    </row>
    <row r="66" spans="1:16" x14ac:dyDescent="0.15">
      <c r="A66" s="157" t="s">
        <v>31</v>
      </c>
      <c r="B66" s="157">
        <f>'将来負担比率（分子）の構造'!I$41</f>
        <v>5369</v>
      </c>
      <c r="C66" s="157"/>
      <c r="D66" s="157"/>
      <c r="E66" s="157">
        <f>'将来負担比率（分子）の構造'!J$41</f>
        <v>5195</v>
      </c>
      <c r="F66" s="157"/>
      <c r="G66" s="157"/>
      <c r="H66" s="157">
        <f>'将来負担比率（分子）の構造'!K$41</f>
        <v>5159</v>
      </c>
      <c r="I66" s="157"/>
      <c r="J66" s="157"/>
      <c r="K66" s="157">
        <f>'将来負担比率（分子）の構造'!L$41</f>
        <v>4947</v>
      </c>
      <c r="L66" s="157"/>
      <c r="M66" s="157"/>
      <c r="N66" s="157">
        <f>'将来負担比率（分子）の構造'!M$41</f>
        <v>4575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2185</v>
      </c>
      <c r="C72" s="161">
        <f>基金残高に係る経年分析!G55</f>
        <v>2297</v>
      </c>
      <c r="D72" s="161">
        <f>基金残高に係る経年分析!H55</f>
        <v>2310</v>
      </c>
    </row>
    <row r="73" spans="1:16" x14ac:dyDescent="0.15">
      <c r="A73" s="160" t="s">
        <v>74</v>
      </c>
      <c r="B73" s="161">
        <f>基金残高に係る経年分析!F56</f>
        <v>57</v>
      </c>
      <c r="C73" s="161">
        <f>基金残高に係る経年分析!G56</f>
        <v>62</v>
      </c>
      <c r="D73" s="161">
        <f>基金残高に係る経年分析!H56</f>
        <v>67</v>
      </c>
    </row>
    <row r="74" spans="1:16" x14ac:dyDescent="0.15">
      <c r="A74" s="160" t="s">
        <v>75</v>
      </c>
      <c r="B74" s="161">
        <f>基金残高に係る経年分析!F57</f>
        <v>786</v>
      </c>
      <c r="C74" s="161">
        <f>基金残高に係る経年分析!G57</f>
        <v>837</v>
      </c>
      <c r="D74" s="161">
        <f>基金残高に係る経年分析!H57</f>
        <v>918</v>
      </c>
    </row>
  </sheetData>
  <sheetProtection algorithmName="SHA-512" hashValue="SHc7ic8XOUkNDxfcONTxDjuM5eyNNizDOp93nWJ4prFnAD3aoTlraoTaNRbUnaHgDi7g33JoOlligGmrRpr9+Q==" saltValue="9K/DAp3UyaWGkZQdoRNk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451187</v>
      </c>
      <c r="S5" s="600"/>
      <c r="T5" s="600"/>
      <c r="U5" s="600"/>
      <c r="V5" s="600"/>
      <c r="W5" s="600"/>
      <c r="X5" s="600"/>
      <c r="Y5" s="601"/>
      <c r="Z5" s="602">
        <v>9.9</v>
      </c>
      <c r="AA5" s="602"/>
      <c r="AB5" s="602"/>
      <c r="AC5" s="602"/>
      <c r="AD5" s="603">
        <v>451187</v>
      </c>
      <c r="AE5" s="603"/>
      <c r="AF5" s="603"/>
      <c r="AG5" s="603"/>
      <c r="AH5" s="603"/>
      <c r="AI5" s="603"/>
      <c r="AJ5" s="603"/>
      <c r="AK5" s="603"/>
      <c r="AL5" s="604">
        <v>14.6</v>
      </c>
      <c r="AM5" s="605"/>
      <c r="AN5" s="605"/>
      <c r="AO5" s="606"/>
      <c r="AP5" s="596" t="s">
        <v>216</v>
      </c>
      <c r="AQ5" s="597"/>
      <c r="AR5" s="597"/>
      <c r="AS5" s="597"/>
      <c r="AT5" s="597"/>
      <c r="AU5" s="597"/>
      <c r="AV5" s="597"/>
      <c r="AW5" s="597"/>
      <c r="AX5" s="597"/>
      <c r="AY5" s="597"/>
      <c r="AZ5" s="597"/>
      <c r="BA5" s="597"/>
      <c r="BB5" s="597"/>
      <c r="BC5" s="597"/>
      <c r="BD5" s="597"/>
      <c r="BE5" s="597"/>
      <c r="BF5" s="598"/>
      <c r="BG5" s="610">
        <v>445835</v>
      </c>
      <c r="BH5" s="611"/>
      <c r="BI5" s="611"/>
      <c r="BJ5" s="611"/>
      <c r="BK5" s="611"/>
      <c r="BL5" s="611"/>
      <c r="BM5" s="611"/>
      <c r="BN5" s="612"/>
      <c r="BO5" s="613">
        <v>98.8</v>
      </c>
      <c r="BP5" s="613"/>
      <c r="BQ5" s="613"/>
      <c r="BR5" s="613"/>
      <c r="BS5" s="614">
        <v>5492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72993</v>
      </c>
      <c r="S6" s="611"/>
      <c r="T6" s="611"/>
      <c r="U6" s="611"/>
      <c r="V6" s="611"/>
      <c r="W6" s="611"/>
      <c r="X6" s="611"/>
      <c r="Y6" s="612"/>
      <c r="Z6" s="613">
        <v>1.6</v>
      </c>
      <c r="AA6" s="613"/>
      <c r="AB6" s="613"/>
      <c r="AC6" s="613"/>
      <c r="AD6" s="614">
        <v>72993</v>
      </c>
      <c r="AE6" s="614"/>
      <c r="AF6" s="614"/>
      <c r="AG6" s="614"/>
      <c r="AH6" s="614"/>
      <c r="AI6" s="614"/>
      <c r="AJ6" s="614"/>
      <c r="AK6" s="614"/>
      <c r="AL6" s="615">
        <v>2.4</v>
      </c>
      <c r="AM6" s="616"/>
      <c r="AN6" s="616"/>
      <c r="AO6" s="617"/>
      <c r="AP6" s="607" t="s">
        <v>221</v>
      </c>
      <c r="AQ6" s="608"/>
      <c r="AR6" s="608"/>
      <c r="AS6" s="608"/>
      <c r="AT6" s="608"/>
      <c r="AU6" s="608"/>
      <c r="AV6" s="608"/>
      <c r="AW6" s="608"/>
      <c r="AX6" s="608"/>
      <c r="AY6" s="608"/>
      <c r="AZ6" s="608"/>
      <c r="BA6" s="608"/>
      <c r="BB6" s="608"/>
      <c r="BC6" s="608"/>
      <c r="BD6" s="608"/>
      <c r="BE6" s="608"/>
      <c r="BF6" s="609"/>
      <c r="BG6" s="610">
        <v>445835</v>
      </c>
      <c r="BH6" s="611"/>
      <c r="BI6" s="611"/>
      <c r="BJ6" s="611"/>
      <c r="BK6" s="611"/>
      <c r="BL6" s="611"/>
      <c r="BM6" s="611"/>
      <c r="BN6" s="612"/>
      <c r="BO6" s="613">
        <v>98.8</v>
      </c>
      <c r="BP6" s="613"/>
      <c r="BQ6" s="613"/>
      <c r="BR6" s="613"/>
      <c r="BS6" s="614">
        <v>5492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48364</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48364</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169</v>
      </c>
      <c r="S7" s="611"/>
      <c r="T7" s="611"/>
      <c r="U7" s="611"/>
      <c r="V7" s="611"/>
      <c r="W7" s="611"/>
      <c r="X7" s="611"/>
      <c r="Y7" s="612"/>
      <c r="Z7" s="613">
        <v>0</v>
      </c>
      <c r="AA7" s="613"/>
      <c r="AB7" s="613"/>
      <c r="AC7" s="613"/>
      <c r="AD7" s="614">
        <v>169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163151</v>
      </c>
      <c r="BH7" s="611"/>
      <c r="BI7" s="611"/>
      <c r="BJ7" s="611"/>
      <c r="BK7" s="611"/>
      <c r="BL7" s="611"/>
      <c r="BM7" s="611"/>
      <c r="BN7" s="612"/>
      <c r="BO7" s="613">
        <v>36.200000000000003</v>
      </c>
      <c r="BP7" s="613"/>
      <c r="BQ7" s="613"/>
      <c r="BR7" s="613"/>
      <c r="BS7" s="614">
        <v>5492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630411</v>
      </c>
      <c r="CS7" s="611"/>
      <c r="CT7" s="611"/>
      <c r="CU7" s="611"/>
      <c r="CV7" s="611"/>
      <c r="CW7" s="611"/>
      <c r="CX7" s="611"/>
      <c r="CY7" s="612"/>
      <c r="CZ7" s="613">
        <v>14.4</v>
      </c>
      <c r="DA7" s="613"/>
      <c r="DB7" s="613"/>
      <c r="DC7" s="613"/>
      <c r="DD7" s="619">
        <v>1074</v>
      </c>
      <c r="DE7" s="611"/>
      <c r="DF7" s="611"/>
      <c r="DG7" s="611"/>
      <c r="DH7" s="611"/>
      <c r="DI7" s="611"/>
      <c r="DJ7" s="611"/>
      <c r="DK7" s="611"/>
      <c r="DL7" s="611"/>
      <c r="DM7" s="611"/>
      <c r="DN7" s="611"/>
      <c r="DO7" s="611"/>
      <c r="DP7" s="612"/>
      <c r="DQ7" s="619">
        <v>497914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1628</v>
      </c>
      <c r="S8" s="611"/>
      <c r="T8" s="611"/>
      <c r="U8" s="611"/>
      <c r="V8" s="611"/>
      <c r="W8" s="611"/>
      <c r="X8" s="611"/>
      <c r="Y8" s="612"/>
      <c r="Z8" s="613">
        <v>0</v>
      </c>
      <c r="AA8" s="613"/>
      <c r="AB8" s="613"/>
      <c r="AC8" s="613"/>
      <c r="AD8" s="614">
        <v>1628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5495</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624061</v>
      </c>
      <c r="CS8" s="611"/>
      <c r="CT8" s="611"/>
      <c r="CU8" s="611"/>
      <c r="CV8" s="611"/>
      <c r="CW8" s="611"/>
      <c r="CX8" s="611"/>
      <c r="CY8" s="612"/>
      <c r="CZ8" s="613">
        <v>14.2</v>
      </c>
      <c r="DA8" s="613"/>
      <c r="DB8" s="613"/>
      <c r="DC8" s="613"/>
      <c r="DD8" s="619" t="s">
        <v>122</v>
      </c>
      <c r="DE8" s="611"/>
      <c r="DF8" s="611"/>
      <c r="DG8" s="611"/>
      <c r="DH8" s="611"/>
      <c r="DI8" s="611"/>
      <c r="DJ8" s="611"/>
      <c r="DK8" s="611"/>
      <c r="DL8" s="611"/>
      <c r="DM8" s="611"/>
      <c r="DN8" s="611"/>
      <c r="DO8" s="611"/>
      <c r="DP8" s="612"/>
      <c r="DQ8" s="619">
        <v>356633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2523</v>
      </c>
      <c r="S9" s="611"/>
      <c r="T9" s="611"/>
      <c r="U9" s="611"/>
      <c r="V9" s="611"/>
      <c r="W9" s="611"/>
      <c r="X9" s="611"/>
      <c r="Y9" s="612"/>
      <c r="Z9" s="613">
        <v>0.1</v>
      </c>
      <c r="AA9" s="613"/>
      <c r="AB9" s="613"/>
      <c r="AC9" s="613"/>
      <c r="AD9" s="614">
        <v>2523</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132551</v>
      </c>
      <c r="BH9" s="611"/>
      <c r="BI9" s="611"/>
      <c r="BJ9" s="611"/>
      <c r="BK9" s="611"/>
      <c r="BL9" s="611"/>
      <c r="BM9" s="611"/>
      <c r="BN9" s="612"/>
      <c r="BO9" s="613">
        <v>29.4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523355</v>
      </c>
      <c r="CS9" s="611"/>
      <c r="CT9" s="611"/>
      <c r="CU9" s="611"/>
      <c r="CV9" s="611"/>
      <c r="CW9" s="611"/>
      <c r="CX9" s="611"/>
      <c r="CY9" s="612"/>
      <c r="CZ9" s="613">
        <v>11.9</v>
      </c>
      <c r="DA9" s="613"/>
      <c r="DB9" s="613"/>
      <c r="DC9" s="613"/>
      <c r="DD9" s="619">
        <v>44533</v>
      </c>
      <c r="DE9" s="611"/>
      <c r="DF9" s="611"/>
      <c r="DG9" s="611"/>
      <c r="DH9" s="611"/>
      <c r="DI9" s="611"/>
      <c r="DJ9" s="611"/>
      <c r="DK9" s="611"/>
      <c r="DL9" s="611"/>
      <c r="DM9" s="611"/>
      <c r="DN9" s="611"/>
      <c r="DO9" s="611"/>
      <c r="DP9" s="612"/>
      <c r="DQ9" s="619">
        <v>314161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14119</v>
      </c>
      <c r="BH10" s="611"/>
      <c r="BI10" s="611"/>
      <c r="BJ10" s="611"/>
      <c r="BK10" s="611"/>
      <c r="BL10" s="611"/>
      <c r="BM10" s="611"/>
      <c r="BN10" s="612"/>
      <c r="BO10" s="613">
        <v>3.1</v>
      </c>
      <c r="BP10" s="613"/>
      <c r="BQ10" s="613"/>
      <c r="BR10" s="613"/>
      <c r="BS10" s="614">
        <v>2353</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3199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3199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79277</v>
      </c>
      <c r="S11" s="611"/>
      <c r="T11" s="611"/>
      <c r="U11" s="611"/>
      <c r="V11" s="611"/>
      <c r="W11" s="611"/>
      <c r="X11" s="611"/>
      <c r="Y11" s="612"/>
      <c r="Z11" s="615">
        <v>1.7</v>
      </c>
      <c r="AA11" s="616"/>
      <c r="AB11" s="616"/>
      <c r="AC11" s="622"/>
      <c r="AD11" s="619">
        <v>79277</v>
      </c>
      <c r="AE11" s="611"/>
      <c r="AF11" s="611"/>
      <c r="AG11" s="611"/>
      <c r="AH11" s="611"/>
      <c r="AI11" s="611"/>
      <c r="AJ11" s="611"/>
      <c r="AK11" s="612"/>
      <c r="AL11" s="615">
        <v>2.6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10986</v>
      </c>
      <c r="BH11" s="611"/>
      <c r="BI11" s="611"/>
      <c r="BJ11" s="611"/>
      <c r="BK11" s="611"/>
      <c r="BL11" s="611"/>
      <c r="BM11" s="611"/>
      <c r="BN11" s="612"/>
      <c r="BO11" s="613">
        <v>2.4</v>
      </c>
      <c r="BP11" s="613"/>
      <c r="BQ11" s="613"/>
      <c r="BR11" s="613"/>
      <c r="BS11" s="614">
        <v>3139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364770</v>
      </c>
      <c r="CS11" s="611"/>
      <c r="CT11" s="611"/>
      <c r="CU11" s="611"/>
      <c r="CV11" s="611"/>
      <c r="CW11" s="611"/>
      <c r="CX11" s="611"/>
      <c r="CY11" s="612"/>
      <c r="CZ11" s="613">
        <v>8.3000000000000007</v>
      </c>
      <c r="DA11" s="613"/>
      <c r="DB11" s="613"/>
      <c r="DC11" s="613"/>
      <c r="DD11" s="619">
        <v>54472</v>
      </c>
      <c r="DE11" s="611"/>
      <c r="DF11" s="611"/>
      <c r="DG11" s="611"/>
      <c r="DH11" s="611"/>
      <c r="DI11" s="611"/>
      <c r="DJ11" s="611"/>
      <c r="DK11" s="611"/>
      <c r="DL11" s="611"/>
      <c r="DM11" s="611"/>
      <c r="DN11" s="611"/>
      <c r="DO11" s="611"/>
      <c r="DP11" s="612"/>
      <c r="DQ11" s="619">
        <v>200508</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248126</v>
      </c>
      <c r="BH12" s="611"/>
      <c r="BI12" s="611"/>
      <c r="BJ12" s="611"/>
      <c r="BK12" s="611"/>
      <c r="BL12" s="611"/>
      <c r="BM12" s="611"/>
      <c r="BN12" s="612"/>
      <c r="BO12" s="613">
        <v>55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211885</v>
      </c>
      <c r="CS12" s="611"/>
      <c r="CT12" s="611"/>
      <c r="CU12" s="611"/>
      <c r="CV12" s="611"/>
      <c r="CW12" s="611"/>
      <c r="CX12" s="611"/>
      <c r="CY12" s="612"/>
      <c r="CZ12" s="613">
        <v>4.8</v>
      </c>
      <c r="DA12" s="613"/>
      <c r="DB12" s="613"/>
      <c r="DC12" s="613"/>
      <c r="DD12" s="619">
        <v>11529</v>
      </c>
      <c r="DE12" s="611"/>
      <c r="DF12" s="611"/>
      <c r="DG12" s="611"/>
      <c r="DH12" s="611"/>
      <c r="DI12" s="611"/>
      <c r="DJ12" s="611"/>
      <c r="DK12" s="611"/>
      <c r="DL12" s="611"/>
      <c r="DM12" s="611"/>
      <c r="DN12" s="611"/>
      <c r="DO12" s="611"/>
      <c r="DP12" s="612"/>
      <c r="DQ12" s="619">
        <v>167359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237314</v>
      </c>
      <c r="BH13" s="611"/>
      <c r="BI13" s="611"/>
      <c r="BJ13" s="611"/>
      <c r="BK13" s="611"/>
      <c r="BL13" s="611"/>
      <c r="BM13" s="611"/>
      <c r="BN13" s="612"/>
      <c r="BO13" s="613">
        <v>52.6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680712</v>
      </c>
      <c r="CS13" s="611"/>
      <c r="CT13" s="611"/>
      <c r="CU13" s="611"/>
      <c r="CV13" s="611"/>
      <c r="CW13" s="611"/>
      <c r="CX13" s="611"/>
      <c r="CY13" s="612"/>
      <c r="CZ13" s="613">
        <v>15.5</v>
      </c>
      <c r="DA13" s="613"/>
      <c r="DB13" s="613"/>
      <c r="DC13" s="613"/>
      <c r="DD13" s="619">
        <v>183564</v>
      </c>
      <c r="DE13" s="611"/>
      <c r="DF13" s="611"/>
      <c r="DG13" s="611"/>
      <c r="DH13" s="611"/>
      <c r="DI13" s="611"/>
      <c r="DJ13" s="611"/>
      <c r="DK13" s="611"/>
      <c r="DL13" s="611"/>
      <c r="DM13" s="611"/>
      <c r="DN13" s="611"/>
      <c r="DO13" s="611"/>
      <c r="DP13" s="612"/>
      <c r="DQ13" s="619">
        <v>512733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10449</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165393</v>
      </c>
      <c r="CS14" s="611"/>
      <c r="CT14" s="611"/>
      <c r="CU14" s="611"/>
      <c r="CV14" s="611"/>
      <c r="CW14" s="611"/>
      <c r="CX14" s="611"/>
      <c r="CY14" s="612"/>
      <c r="CZ14" s="613">
        <v>3.8</v>
      </c>
      <c r="DA14" s="613"/>
      <c r="DB14" s="613"/>
      <c r="DC14" s="613"/>
      <c r="DD14" s="619" t="s">
        <v>122</v>
      </c>
      <c r="DE14" s="611"/>
      <c r="DF14" s="611"/>
      <c r="DG14" s="611"/>
      <c r="DH14" s="611"/>
      <c r="DI14" s="611"/>
      <c r="DJ14" s="611"/>
      <c r="DK14" s="611"/>
      <c r="DL14" s="611"/>
      <c r="DM14" s="611"/>
      <c r="DN14" s="611"/>
      <c r="DO14" s="611"/>
      <c r="DP14" s="612"/>
      <c r="DQ14" s="619">
        <v>165261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6923</v>
      </c>
      <c r="S15" s="611"/>
      <c r="T15" s="611"/>
      <c r="U15" s="611"/>
      <c r="V15" s="611"/>
      <c r="W15" s="611"/>
      <c r="X15" s="611"/>
      <c r="Y15" s="612"/>
      <c r="Z15" s="613">
        <v>0.2</v>
      </c>
      <c r="AA15" s="613"/>
      <c r="AB15" s="613"/>
      <c r="AC15" s="613"/>
      <c r="AD15" s="614">
        <v>6923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24109</v>
      </c>
      <c r="BH15" s="611"/>
      <c r="BI15" s="611"/>
      <c r="BJ15" s="611"/>
      <c r="BK15" s="611"/>
      <c r="BL15" s="611"/>
      <c r="BM15" s="611"/>
      <c r="BN15" s="612"/>
      <c r="BO15" s="613">
        <v>5.3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435161</v>
      </c>
      <c r="CS15" s="611"/>
      <c r="CT15" s="611"/>
      <c r="CU15" s="611"/>
      <c r="CV15" s="611"/>
      <c r="CW15" s="611"/>
      <c r="CX15" s="611"/>
      <c r="CY15" s="612"/>
      <c r="CZ15" s="613">
        <v>9.9</v>
      </c>
      <c r="DA15" s="613"/>
      <c r="DB15" s="613"/>
      <c r="DC15" s="613"/>
      <c r="DD15" s="619">
        <v>61335</v>
      </c>
      <c r="DE15" s="611"/>
      <c r="DF15" s="611"/>
      <c r="DG15" s="611"/>
      <c r="DH15" s="611"/>
      <c r="DI15" s="611"/>
      <c r="DJ15" s="611"/>
      <c r="DK15" s="611"/>
      <c r="DL15" s="611"/>
      <c r="DM15" s="611"/>
      <c r="DN15" s="611"/>
      <c r="DO15" s="611"/>
      <c r="DP15" s="612"/>
      <c r="DQ15" s="619">
        <v>343880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6213</v>
      </c>
      <c r="S16" s="611"/>
      <c r="T16" s="611"/>
      <c r="U16" s="611"/>
      <c r="V16" s="611"/>
      <c r="W16" s="611"/>
      <c r="X16" s="611"/>
      <c r="Y16" s="612"/>
      <c r="Z16" s="613">
        <v>0.1</v>
      </c>
      <c r="AA16" s="613"/>
      <c r="AB16" s="613"/>
      <c r="AC16" s="613"/>
      <c r="AD16" s="614">
        <v>6213</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18782</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14950</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12134</v>
      </c>
      <c r="S17" s="611"/>
      <c r="T17" s="611"/>
      <c r="U17" s="611"/>
      <c r="V17" s="611"/>
      <c r="W17" s="611"/>
      <c r="X17" s="611"/>
      <c r="Y17" s="612"/>
      <c r="Z17" s="613">
        <v>0.3</v>
      </c>
      <c r="AA17" s="613"/>
      <c r="AB17" s="613"/>
      <c r="AC17" s="613"/>
      <c r="AD17" s="614">
        <v>12134</v>
      </c>
      <c r="AE17" s="614"/>
      <c r="AF17" s="614"/>
      <c r="AG17" s="614"/>
      <c r="AH17" s="614"/>
      <c r="AI17" s="614"/>
      <c r="AJ17" s="614"/>
      <c r="AK17" s="614"/>
      <c r="AL17" s="615">
        <v>0.4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676722</v>
      </c>
      <c r="CS17" s="611"/>
      <c r="CT17" s="611"/>
      <c r="CU17" s="611"/>
      <c r="CV17" s="611"/>
      <c r="CW17" s="611"/>
      <c r="CX17" s="611"/>
      <c r="CY17" s="612"/>
      <c r="CZ17" s="613">
        <v>15.4</v>
      </c>
      <c r="DA17" s="613"/>
      <c r="DB17" s="613"/>
      <c r="DC17" s="613"/>
      <c r="DD17" s="619" t="s">
        <v>122</v>
      </c>
      <c r="DE17" s="611"/>
      <c r="DF17" s="611"/>
      <c r="DG17" s="611"/>
      <c r="DH17" s="611"/>
      <c r="DI17" s="611"/>
      <c r="DJ17" s="611"/>
      <c r="DK17" s="611"/>
      <c r="DL17" s="611"/>
      <c r="DM17" s="611"/>
      <c r="DN17" s="611"/>
      <c r="DO17" s="611"/>
      <c r="DP17" s="612"/>
      <c r="DQ17" s="619">
        <v>673610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794</v>
      </c>
      <c r="S18" s="611"/>
      <c r="T18" s="611"/>
      <c r="U18" s="611"/>
      <c r="V18" s="611"/>
      <c r="W18" s="611"/>
      <c r="X18" s="611"/>
      <c r="Y18" s="612"/>
      <c r="Z18" s="613">
        <v>0</v>
      </c>
      <c r="AA18" s="613"/>
      <c r="AB18" s="613"/>
      <c r="AC18" s="613"/>
      <c r="AD18" s="614">
        <v>794</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11334</v>
      </c>
      <c r="S19" s="611"/>
      <c r="T19" s="611"/>
      <c r="U19" s="611"/>
      <c r="V19" s="611"/>
      <c r="W19" s="611"/>
      <c r="X19" s="611"/>
      <c r="Y19" s="612"/>
      <c r="Z19" s="613">
        <v>0.2</v>
      </c>
      <c r="AA19" s="613"/>
      <c r="AB19" s="613"/>
      <c r="AC19" s="613"/>
      <c r="AD19" s="614">
        <v>11334</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5352</v>
      </c>
      <c r="BH19" s="611"/>
      <c r="BI19" s="611"/>
      <c r="BJ19" s="611"/>
      <c r="BK19" s="611"/>
      <c r="BL19" s="611"/>
      <c r="BM19" s="611"/>
      <c r="BN19" s="612"/>
      <c r="BO19" s="613">
        <v>1.2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v>
      </c>
      <c r="S20" s="611"/>
      <c r="T20" s="611"/>
      <c r="U20" s="611"/>
      <c r="V20" s="611"/>
      <c r="W20" s="611"/>
      <c r="X20" s="611"/>
      <c r="Y20" s="612"/>
      <c r="Z20" s="613">
        <v>0</v>
      </c>
      <c r="AA20" s="613"/>
      <c r="AB20" s="613"/>
      <c r="AC20" s="613"/>
      <c r="AD20" s="614">
        <v>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5352</v>
      </c>
      <c r="BH20" s="611"/>
      <c r="BI20" s="611"/>
      <c r="BJ20" s="611"/>
      <c r="BK20" s="611"/>
      <c r="BL20" s="611"/>
      <c r="BM20" s="611"/>
      <c r="BN20" s="612"/>
      <c r="BO20" s="613">
        <v>1.2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4382815</v>
      </c>
      <c r="CS20" s="611"/>
      <c r="CT20" s="611"/>
      <c r="CU20" s="611"/>
      <c r="CV20" s="611"/>
      <c r="CW20" s="611"/>
      <c r="CX20" s="611"/>
      <c r="CY20" s="612"/>
      <c r="CZ20" s="613">
        <v>100</v>
      </c>
      <c r="DA20" s="613"/>
      <c r="DB20" s="613"/>
      <c r="DC20" s="613"/>
      <c r="DD20" s="619">
        <v>356507</v>
      </c>
      <c r="DE20" s="611"/>
      <c r="DF20" s="611"/>
      <c r="DG20" s="611"/>
      <c r="DH20" s="611"/>
      <c r="DI20" s="611"/>
      <c r="DJ20" s="611"/>
      <c r="DK20" s="611"/>
      <c r="DL20" s="611"/>
      <c r="DM20" s="611"/>
      <c r="DN20" s="611"/>
      <c r="DO20" s="611"/>
      <c r="DP20" s="612"/>
      <c r="DQ20" s="619">
        <v>3298572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2639484</v>
      </c>
      <c r="S21" s="611"/>
      <c r="T21" s="611"/>
      <c r="U21" s="611"/>
      <c r="V21" s="611"/>
      <c r="W21" s="611"/>
      <c r="X21" s="611"/>
      <c r="Y21" s="612"/>
      <c r="Z21" s="613">
        <v>58.2</v>
      </c>
      <c r="AA21" s="613"/>
      <c r="AB21" s="613"/>
      <c r="AC21" s="613"/>
      <c r="AD21" s="614">
        <v>2455100</v>
      </c>
      <c r="AE21" s="614"/>
      <c r="AF21" s="614"/>
      <c r="AG21" s="614"/>
      <c r="AH21" s="614"/>
      <c r="AI21" s="614"/>
      <c r="AJ21" s="614"/>
      <c r="AK21" s="614"/>
      <c r="AL21" s="615">
        <v>79.3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5352</v>
      </c>
      <c r="BH21" s="611"/>
      <c r="BI21" s="611"/>
      <c r="BJ21" s="611"/>
      <c r="BK21" s="611"/>
      <c r="BL21" s="611"/>
      <c r="BM21" s="611"/>
      <c r="BN21" s="612"/>
      <c r="BO21" s="613">
        <v>1.2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2455100</v>
      </c>
      <c r="S22" s="611"/>
      <c r="T22" s="611"/>
      <c r="U22" s="611"/>
      <c r="V22" s="611"/>
      <c r="W22" s="611"/>
      <c r="X22" s="611"/>
      <c r="Y22" s="612"/>
      <c r="Z22" s="613">
        <v>54.1</v>
      </c>
      <c r="AA22" s="613"/>
      <c r="AB22" s="613"/>
      <c r="AC22" s="613"/>
      <c r="AD22" s="614">
        <v>2455100</v>
      </c>
      <c r="AE22" s="614"/>
      <c r="AF22" s="614"/>
      <c r="AG22" s="614"/>
      <c r="AH22" s="614"/>
      <c r="AI22" s="614"/>
      <c r="AJ22" s="614"/>
      <c r="AK22" s="614"/>
      <c r="AL22" s="615">
        <v>79.3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184384</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1635603</v>
      </c>
      <c r="CS24" s="600"/>
      <c r="CT24" s="600"/>
      <c r="CU24" s="600"/>
      <c r="CV24" s="600"/>
      <c r="CW24" s="600"/>
      <c r="CX24" s="600"/>
      <c r="CY24" s="601"/>
      <c r="CZ24" s="604">
        <v>37.299999999999997</v>
      </c>
      <c r="DA24" s="605"/>
      <c r="DB24" s="605"/>
      <c r="DC24" s="621"/>
      <c r="DD24" s="642">
        <v>1393179</v>
      </c>
      <c r="DE24" s="600"/>
      <c r="DF24" s="600"/>
      <c r="DG24" s="600"/>
      <c r="DH24" s="600"/>
      <c r="DI24" s="600"/>
      <c r="DJ24" s="600"/>
      <c r="DK24" s="601"/>
      <c r="DL24" s="642">
        <v>1299495</v>
      </c>
      <c r="DM24" s="600"/>
      <c r="DN24" s="600"/>
      <c r="DO24" s="600"/>
      <c r="DP24" s="600"/>
      <c r="DQ24" s="600"/>
      <c r="DR24" s="600"/>
      <c r="DS24" s="600"/>
      <c r="DT24" s="600"/>
      <c r="DU24" s="600"/>
      <c r="DV24" s="601"/>
      <c r="DW24" s="604">
        <v>42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3272531</v>
      </c>
      <c r="S25" s="611"/>
      <c r="T25" s="611"/>
      <c r="U25" s="611"/>
      <c r="V25" s="611"/>
      <c r="W25" s="611"/>
      <c r="X25" s="611"/>
      <c r="Y25" s="612"/>
      <c r="Z25" s="613">
        <v>72.099999999999994</v>
      </c>
      <c r="AA25" s="613"/>
      <c r="AB25" s="613"/>
      <c r="AC25" s="613"/>
      <c r="AD25" s="614">
        <v>3088147</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644556</v>
      </c>
      <c r="CS25" s="631"/>
      <c r="CT25" s="631"/>
      <c r="CU25" s="631"/>
      <c r="CV25" s="631"/>
      <c r="CW25" s="631"/>
      <c r="CX25" s="631"/>
      <c r="CY25" s="632"/>
      <c r="CZ25" s="615">
        <v>14.7</v>
      </c>
      <c r="DA25" s="643"/>
      <c r="DB25" s="643"/>
      <c r="DC25" s="645"/>
      <c r="DD25" s="619">
        <v>595057</v>
      </c>
      <c r="DE25" s="631"/>
      <c r="DF25" s="631"/>
      <c r="DG25" s="631"/>
      <c r="DH25" s="631"/>
      <c r="DI25" s="631"/>
      <c r="DJ25" s="631"/>
      <c r="DK25" s="632"/>
      <c r="DL25" s="619">
        <v>540261</v>
      </c>
      <c r="DM25" s="631"/>
      <c r="DN25" s="631"/>
      <c r="DO25" s="631"/>
      <c r="DP25" s="631"/>
      <c r="DQ25" s="631"/>
      <c r="DR25" s="631"/>
      <c r="DS25" s="631"/>
      <c r="DT25" s="631"/>
      <c r="DU25" s="631"/>
      <c r="DV25" s="632"/>
      <c r="DW25" s="615">
        <v>17.399999999999999</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351110</v>
      </c>
      <c r="CS26" s="611"/>
      <c r="CT26" s="611"/>
      <c r="CU26" s="611"/>
      <c r="CV26" s="611"/>
      <c r="CW26" s="611"/>
      <c r="CX26" s="611"/>
      <c r="CY26" s="612"/>
      <c r="CZ26" s="615">
        <v>8</v>
      </c>
      <c r="DA26" s="643"/>
      <c r="DB26" s="643"/>
      <c r="DC26" s="645"/>
      <c r="DD26" s="619">
        <v>309735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10579</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451187</v>
      </c>
      <c r="BH27" s="611"/>
      <c r="BI27" s="611"/>
      <c r="BJ27" s="611"/>
      <c r="BK27" s="611"/>
      <c r="BL27" s="611"/>
      <c r="BM27" s="611"/>
      <c r="BN27" s="612"/>
      <c r="BO27" s="613">
        <v>100</v>
      </c>
      <c r="BP27" s="613"/>
      <c r="BQ27" s="613"/>
      <c r="BR27" s="613"/>
      <c r="BS27" s="614">
        <v>5492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314325</v>
      </c>
      <c r="CS27" s="631"/>
      <c r="CT27" s="631"/>
      <c r="CU27" s="631"/>
      <c r="CV27" s="631"/>
      <c r="CW27" s="631"/>
      <c r="CX27" s="631"/>
      <c r="CY27" s="632"/>
      <c r="CZ27" s="615">
        <v>7.2</v>
      </c>
      <c r="DA27" s="643"/>
      <c r="DB27" s="643"/>
      <c r="DC27" s="645"/>
      <c r="DD27" s="619">
        <v>124512</v>
      </c>
      <c r="DE27" s="631"/>
      <c r="DF27" s="631"/>
      <c r="DG27" s="631"/>
      <c r="DH27" s="631"/>
      <c r="DI27" s="631"/>
      <c r="DJ27" s="631"/>
      <c r="DK27" s="632"/>
      <c r="DL27" s="619">
        <v>85624</v>
      </c>
      <c r="DM27" s="631"/>
      <c r="DN27" s="631"/>
      <c r="DO27" s="631"/>
      <c r="DP27" s="631"/>
      <c r="DQ27" s="631"/>
      <c r="DR27" s="631"/>
      <c r="DS27" s="631"/>
      <c r="DT27" s="631"/>
      <c r="DU27" s="631"/>
      <c r="DV27" s="632"/>
      <c r="DW27" s="615">
        <v>2.8</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82730</v>
      </c>
      <c r="S28" s="611"/>
      <c r="T28" s="611"/>
      <c r="U28" s="611"/>
      <c r="V28" s="611"/>
      <c r="W28" s="611"/>
      <c r="X28" s="611"/>
      <c r="Y28" s="612"/>
      <c r="Z28" s="613">
        <v>1.8</v>
      </c>
      <c r="AA28" s="613"/>
      <c r="AB28" s="613"/>
      <c r="AC28" s="613"/>
      <c r="AD28" s="614">
        <v>785</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676722</v>
      </c>
      <c r="CS28" s="611"/>
      <c r="CT28" s="611"/>
      <c r="CU28" s="611"/>
      <c r="CV28" s="611"/>
      <c r="CW28" s="611"/>
      <c r="CX28" s="611"/>
      <c r="CY28" s="612"/>
      <c r="CZ28" s="615">
        <v>15.4</v>
      </c>
      <c r="DA28" s="643"/>
      <c r="DB28" s="643"/>
      <c r="DC28" s="645"/>
      <c r="DD28" s="619">
        <v>673610</v>
      </c>
      <c r="DE28" s="611"/>
      <c r="DF28" s="611"/>
      <c r="DG28" s="611"/>
      <c r="DH28" s="611"/>
      <c r="DI28" s="611"/>
      <c r="DJ28" s="611"/>
      <c r="DK28" s="612"/>
      <c r="DL28" s="619">
        <v>673610</v>
      </c>
      <c r="DM28" s="611"/>
      <c r="DN28" s="611"/>
      <c r="DO28" s="611"/>
      <c r="DP28" s="611"/>
      <c r="DQ28" s="611"/>
      <c r="DR28" s="611"/>
      <c r="DS28" s="611"/>
      <c r="DT28" s="611"/>
      <c r="DU28" s="611"/>
      <c r="DV28" s="612"/>
      <c r="DW28" s="615">
        <v>21.7</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13946</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676373</v>
      </c>
      <c r="CS29" s="631"/>
      <c r="CT29" s="631"/>
      <c r="CU29" s="631"/>
      <c r="CV29" s="631"/>
      <c r="CW29" s="631"/>
      <c r="CX29" s="631"/>
      <c r="CY29" s="632"/>
      <c r="CZ29" s="615">
        <v>15.4</v>
      </c>
      <c r="DA29" s="643"/>
      <c r="DB29" s="643"/>
      <c r="DC29" s="645"/>
      <c r="DD29" s="619">
        <v>673261</v>
      </c>
      <c r="DE29" s="631"/>
      <c r="DF29" s="631"/>
      <c r="DG29" s="631"/>
      <c r="DH29" s="631"/>
      <c r="DI29" s="631"/>
      <c r="DJ29" s="631"/>
      <c r="DK29" s="632"/>
      <c r="DL29" s="619">
        <v>673261</v>
      </c>
      <c r="DM29" s="631"/>
      <c r="DN29" s="631"/>
      <c r="DO29" s="631"/>
      <c r="DP29" s="631"/>
      <c r="DQ29" s="631"/>
      <c r="DR29" s="631"/>
      <c r="DS29" s="631"/>
      <c r="DT29" s="631"/>
      <c r="DU29" s="631"/>
      <c r="DV29" s="632"/>
      <c r="DW29" s="615">
        <v>21.7</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367662</v>
      </c>
      <c r="S30" s="611"/>
      <c r="T30" s="611"/>
      <c r="U30" s="611"/>
      <c r="V30" s="611"/>
      <c r="W30" s="611"/>
      <c r="X30" s="611"/>
      <c r="Y30" s="612"/>
      <c r="Z30" s="613">
        <v>8.1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659734</v>
      </c>
      <c r="CS30" s="611"/>
      <c r="CT30" s="611"/>
      <c r="CU30" s="611"/>
      <c r="CV30" s="611"/>
      <c r="CW30" s="611"/>
      <c r="CX30" s="611"/>
      <c r="CY30" s="612"/>
      <c r="CZ30" s="615">
        <v>15.1</v>
      </c>
      <c r="DA30" s="643"/>
      <c r="DB30" s="643"/>
      <c r="DC30" s="645"/>
      <c r="DD30" s="619">
        <v>656622</v>
      </c>
      <c r="DE30" s="611"/>
      <c r="DF30" s="611"/>
      <c r="DG30" s="611"/>
      <c r="DH30" s="611"/>
      <c r="DI30" s="611"/>
      <c r="DJ30" s="611"/>
      <c r="DK30" s="612"/>
      <c r="DL30" s="619">
        <v>656622</v>
      </c>
      <c r="DM30" s="611"/>
      <c r="DN30" s="611"/>
      <c r="DO30" s="611"/>
      <c r="DP30" s="611"/>
      <c r="DQ30" s="611"/>
      <c r="DR30" s="611"/>
      <c r="DS30" s="611"/>
      <c r="DT30" s="611"/>
      <c r="DU30" s="611"/>
      <c r="DV30" s="612"/>
      <c r="DW30" s="615">
        <v>21.2</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99.8</v>
      </c>
      <c r="BH31" s="654"/>
      <c r="BI31" s="654"/>
      <c r="BJ31" s="654"/>
      <c r="BK31" s="654"/>
      <c r="BL31" s="654"/>
      <c r="BM31" s="605">
        <v>98.7</v>
      </c>
      <c r="BN31" s="654"/>
      <c r="BO31" s="654"/>
      <c r="BP31" s="654"/>
      <c r="BQ31" s="655"/>
      <c r="BR31" s="657">
        <v>99.8</v>
      </c>
      <c r="BS31" s="654"/>
      <c r="BT31" s="654"/>
      <c r="BU31" s="654"/>
      <c r="BV31" s="654"/>
      <c r="BW31" s="654"/>
      <c r="BX31" s="605">
        <v>98.6</v>
      </c>
      <c r="BY31" s="654"/>
      <c r="BZ31" s="654"/>
      <c r="CA31" s="654"/>
      <c r="CB31" s="655"/>
      <c r="CD31" s="650"/>
      <c r="CE31" s="651"/>
      <c r="CF31" s="607" t="s">
        <v>300</v>
      </c>
      <c r="CG31" s="608"/>
      <c r="CH31" s="608"/>
      <c r="CI31" s="608"/>
      <c r="CJ31" s="608"/>
      <c r="CK31" s="608"/>
      <c r="CL31" s="608"/>
      <c r="CM31" s="608"/>
      <c r="CN31" s="608"/>
      <c r="CO31" s="608"/>
      <c r="CP31" s="608"/>
      <c r="CQ31" s="609"/>
      <c r="CR31" s="610">
        <v>16639</v>
      </c>
      <c r="CS31" s="631"/>
      <c r="CT31" s="631"/>
      <c r="CU31" s="631"/>
      <c r="CV31" s="631"/>
      <c r="CW31" s="631"/>
      <c r="CX31" s="631"/>
      <c r="CY31" s="632"/>
      <c r="CZ31" s="615">
        <v>0.4</v>
      </c>
      <c r="DA31" s="643"/>
      <c r="DB31" s="643"/>
      <c r="DC31" s="645"/>
      <c r="DD31" s="619">
        <v>16639</v>
      </c>
      <c r="DE31" s="631"/>
      <c r="DF31" s="631"/>
      <c r="DG31" s="631"/>
      <c r="DH31" s="631"/>
      <c r="DI31" s="631"/>
      <c r="DJ31" s="631"/>
      <c r="DK31" s="632"/>
      <c r="DL31" s="619">
        <v>16639</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276302</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99.7</v>
      </c>
      <c r="BH32" s="631"/>
      <c r="BI32" s="631"/>
      <c r="BJ32" s="631"/>
      <c r="BK32" s="631"/>
      <c r="BL32" s="631"/>
      <c r="BM32" s="616">
        <v>97.9</v>
      </c>
      <c r="BN32" s="631"/>
      <c r="BO32" s="631"/>
      <c r="BP32" s="631"/>
      <c r="BQ32" s="656"/>
      <c r="BR32" s="667">
        <v>99.9</v>
      </c>
      <c r="BS32" s="631"/>
      <c r="BT32" s="631"/>
      <c r="BU32" s="631"/>
      <c r="BV32" s="631"/>
      <c r="BW32" s="631"/>
      <c r="BX32" s="616">
        <v>98.1</v>
      </c>
      <c r="BY32" s="631"/>
      <c r="BZ32" s="631"/>
      <c r="CA32" s="631"/>
      <c r="CB32" s="656"/>
      <c r="CD32" s="652"/>
      <c r="CE32" s="653"/>
      <c r="CF32" s="607" t="s">
        <v>304</v>
      </c>
      <c r="CG32" s="608"/>
      <c r="CH32" s="608"/>
      <c r="CI32" s="608"/>
      <c r="CJ32" s="608"/>
      <c r="CK32" s="608"/>
      <c r="CL32" s="608"/>
      <c r="CM32" s="608"/>
      <c r="CN32" s="608"/>
      <c r="CO32" s="608"/>
      <c r="CP32" s="608"/>
      <c r="CQ32" s="609"/>
      <c r="CR32" s="610">
        <v>349</v>
      </c>
      <c r="CS32" s="611"/>
      <c r="CT32" s="611"/>
      <c r="CU32" s="611"/>
      <c r="CV32" s="611"/>
      <c r="CW32" s="611"/>
      <c r="CX32" s="611"/>
      <c r="CY32" s="612"/>
      <c r="CZ32" s="615">
        <v>0</v>
      </c>
      <c r="DA32" s="643"/>
      <c r="DB32" s="643"/>
      <c r="DC32" s="645"/>
      <c r="DD32" s="619">
        <v>349</v>
      </c>
      <c r="DE32" s="611"/>
      <c r="DF32" s="611"/>
      <c r="DG32" s="611"/>
      <c r="DH32" s="611"/>
      <c r="DI32" s="611"/>
      <c r="DJ32" s="611"/>
      <c r="DK32" s="612"/>
      <c r="DL32" s="619">
        <v>349</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17905</v>
      </c>
      <c r="S33" s="611"/>
      <c r="T33" s="611"/>
      <c r="U33" s="611"/>
      <c r="V33" s="611"/>
      <c r="W33" s="611"/>
      <c r="X33" s="611"/>
      <c r="Y33" s="612"/>
      <c r="Z33" s="613">
        <v>0.4</v>
      </c>
      <c r="AA33" s="613"/>
      <c r="AB33" s="613"/>
      <c r="AC33" s="613"/>
      <c r="AD33" s="614">
        <v>8222</v>
      </c>
      <c r="AE33" s="614"/>
      <c r="AF33" s="614"/>
      <c r="AG33" s="614"/>
      <c r="AH33" s="614"/>
      <c r="AI33" s="614"/>
      <c r="AJ33" s="614"/>
      <c r="AK33" s="614"/>
      <c r="AL33" s="615">
        <v>0.3</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99.8</v>
      </c>
      <c r="BH33" s="669"/>
      <c r="BI33" s="669"/>
      <c r="BJ33" s="669"/>
      <c r="BK33" s="669"/>
      <c r="BL33" s="669"/>
      <c r="BM33" s="670">
        <v>99.2</v>
      </c>
      <c r="BN33" s="669"/>
      <c r="BO33" s="669"/>
      <c r="BP33" s="669"/>
      <c r="BQ33" s="671"/>
      <c r="BR33" s="668">
        <v>99.8</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2371923</v>
      </c>
      <c r="CS33" s="631"/>
      <c r="CT33" s="631"/>
      <c r="CU33" s="631"/>
      <c r="CV33" s="631"/>
      <c r="CW33" s="631"/>
      <c r="CX33" s="631"/>
      <c r="CY33" s="632"/>
      <c r="CZ33" s="615">
        <v>54.1</v>
      </c>
      <c r="DA33" s="643"/>
      <c r="DB33" s="643"/>
      <c r="DC33" s="645"/>
      <c r="DD33" s="619">
        <v>1749543</v>
      </c>
      <c r="DE33" s="631"/>
      <c r="DF33" s="631"/>
      <c r="DG33" s="631"/>
      <c r="DH33" s="631"/>
      <c r="DI33" s="631"/>
      <c r="DJ33" s="631"/>
      <c r="DK33" s="632"/>
      <c r="DL33" s="619">
        <v>1134890</v>
      </c>
      <c r="DM33" s="631"/>
      <c r="DN33" s="631"/>
      <c r="DO33" s="631"/>
      <c r="DP33" s="631"/>
      <c r="DQ33" s="631"/>
      <c r="DR33" s="631"/>
      <c r="DS33" s="631"/>
      <c r="DT33" s="631"/>
      <c r="DU33" s="631"/>
      <c r="DV33" s="632"/>
      <c r="DW33" s="615">
        <v>36.6</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67989</v>
      </c>
      <c r="S34" s="611"/>
      <c r="T34" s="611"/>
      <c r="U34" s="611"/>
      <c r="V34" s="611"/>
      <c r="W34" s="611"/>
      <c r="X34" s="611"/>
      <c r="Y34" s="612"/>
      <c r="Z34" s="613">
        <v>1.5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679027</v>
      </c>
      <c r="CS34" s="611"/>
      <c r="CT34" s="611"/>
      <c r="CU34" s="611"/>
      <c r="CV34" s="611"/>
      <c r="CW34" s="611"/>
      <c r="CX34" s="611"/>
      <c r="CY34" s="612"/>
      <c r="CZ34" s="615">
        <v>15.5</v>
      </c>
      <c r="DA34" s="643"/>
      <c r="DB34" s="643"/>
      <c r="DC34" s="645"/>
      <c r="DD34" s="619">
        <v>526694</v>
      </c>
      <c r="DE34" s="611"/>
      <c r="DF34" s="611"/>
      <c r="DG34" s="611"/>
      <c r="DH34" s="611"/>
      <c r="DI34" s="611"/>
      <c r="DJ34" s="611"/>
      <c r="DK34" s="612"/>
      <c r="DL34" s="619">
        <v>398297</v>
      </c>
      <c r="DM34" s="611"/>
      <c r="DN34" s="611"/>
      <c r="DO34" s="611"/>
      <c r="DP34" s="611"/>
      <c r="DQ34" s="611"/>
      <c r="DR34" s="611"/>
      <c r="DS34" s="611"/>
      <c r="DT34" s="611"/>
      <c r="DU34" s="611"/>
      <c r="DV34" s="612"/>
      <c r="DW34" s="615">
        <v>12.9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40215</v>
      </c>
      <c r="S35" s="611"/>
      <c r="T35" s="611"/>
      <c r="U35" s="611"/>
      <c r="V35" s="611"/>
      <c r="W35" s="611"/>
      <c r="X35" s="611"/>
      <c r="Y35" s="612"/>
      <c r="Z35" s="613">
        <v>0.9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303608</v>
      </c>
      <c r="CS35" s="631"/>
      <c r="CT35" s="631"/>
      <c r="CU35" s="631"/>
      <c r="CV35" s="631"/>
      <c r="CW35" s="631"/>
      <c r="CX35" s="631"/>
      <c r="CY35" s="632"/>
      <c r="CZ35" s="615">
        <v>6.9</v>
      </c>
      <c r="DA35" s="643"/>
      <c r="DB35" s="643"/>
      <c r="DC35" s="645"/>
      <c r="DD35" s="619">
        <v>258977</v>
      </c>
      <c r="DE35" s="631"/>
      <c r="DF35" s="631"/>
      <c r="DG35" s="631"/>
      <c r="DH35" s="631"/>
      <c r="DI35" s="631"/>
      <c r="DJ35" s="631"/>
      <c r="DK35" s="632"/>
      <c r="DL35" s="619">
        <v>202015</v>
      </c>
      <c r="DM35" s="631"/>
      <c r="DN35" s="631"/>
      <c r="DO35" s="631"/>
      <c r="DP35" s="631"/>
      <c r="DQ35" s="631"/>
      <c r="DR35" s="631"/>
      <c r="DS35" s="631"/>
      <c r="DT35" s="631"/>
      <c r="DU35" s="631"/>
      <c r="DV35" s="632"/>
      <c r="DW35" s="615">
        <v>6.5</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16065</v>
      </c>
      <c r="S36" s="611"/>
      <c r="T36" s="611"/>
      <c r="U36" s="611"/>
      <c r="V36" s="611"/>
      <c r="W36" s="611"/>
      <c r="X36" s="611"/>
      <c r="Y36" s="612"/>
      <c r="Z36" s="613">
        <v>0.4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408809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439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1071423</v>
      </c>
      <c r="CS36" s="611"/>
      <c r="CT36" s="611"/>
      <c r="CU36" s="611"/>
      <c r="CV36" s="611"/>
      <c r="CW36" s="611"/>
      <c r="CX36" s="611"/>
      <c r="CY36" s="612"/>
      <c r="CZ36" s="615">
        <v>24.4</v>
      </c>
      <c r="DA36" s="643"/>
      <c r="DB36" s="643"/>
      <c r="DC36" s="645"/>
      <c r="DD36" s="619">
        <v>708051</v>
      </c>
      <c r="DE36" s="611"/>
      <c r="DF36" s="611"/>
      <c r="DG36" s="611"/>
      <c r="DH36" s="611"/>
      <c r="DI36" s="611"/>
      <c r="DJ36" s="611"/>
      <c r="DK36" s="612"/>
      <c r="DL36" s="619">
        <v>384759</v>
      </c>
      <c r="DM36" s="611"/>
      <c r="DN36" s="611"/>
      <c r="DO36" s="611"/>
      <c r="DP36" s="611"/>
      <c r="DQ36" s="611"/>
      <c r="DR36" s="611"/>
      <c r="DS36" s="611"/>
      <c r="DT36" s="611"/>
      <c r="DU36" s="611"/>
      <c r="DV36" s="612"/>
      <c r="DW36" s="615">
        <v>12.4</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82649</v>
      </c>
      <c r="S37" s="611"/>
      <c r="T37" s="611"/>
      <c r="U37" s="611"/>
      <c r="V37" s="611"/>
      <c r="W37" s="611"/>
      <c r="X37" s="611"/>
      <c r="Y37" s="612"/>
      <c r="Z37" s="613">
        <v>1.8</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169912</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439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325803</v>
      </c>
      <c r="CS37" s="631"/>
      <c r="CT37" s="631"/>
      <c r="CU37" s="631"/>
      <c r="CV37" s="631"/>
      <c r="CW37" s="631"/>
      <c r="CX37" s="631"/>
      <c r="CY37" s="632"/>
      <c r="CZ37" s="615">
        <v>7.4</v>
      </c>
      <c r="DA37" s="643"/>
      <c r="DB37" s="643"/>
      <c r="DC37" s="645"/>
      <c r="DD37" s="619">
        <v>211203</v>
      </c>
      <c r="DE37" s="631"/>
      <c r="DF37" s="631"/>
      <c r="DG37" s="631"/>
      <c r="DH37" s="631"/>
      <c r="DI37" s="631"/>
      <c r="DJ37" s="631"/>
      <c r="DK37" s="632"/>
      <c r="DL37" s="619">
        <v>195848</v>
      </c>
      <c r="DM37" s="631"/>
      <c r="DN37" s="631"/>
      <c r="DO37" s="631"/>
      <c r="DP37" s="631"/>
      <c r="DQ37" s="631"/>
      <c r="DR37" s="631"/>
      <c r="DS37" s="631"/>
      <c r="DT37" s="631"/>
      <c r="DU37" s="631"/>
      <c r="DV37" s="632"/>
      <c r="DW37" s="615">
        <v>6.3</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287900</v>
      </c>
      <c r="S38" s="611"/>
      <c r="T38" s="611"/>
      <c r="U38" s="611"/>
      <c r="V38" s="611"/>
      <c r="W38" s="611"/>
      <c r="X38" s="611"/>
      <c r="Y38" s="612"/>
      <c r="Z38" s="613">
        <v>6.3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60395</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375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178502</v>
      </c>
      <c r="CS38" s="611"/>
      <c r="CT38" s="611"/>
      <c r="CU38" s="611"/>
      <c r="CV38" s="611"/>
      <c r="CW38" s="611"/>
      <c r="CX38" s="611"/>
      <c r="CY38" s="612"/>
      <c r="CZ38" s="615">
        <v>4.0999999999999996</v>
      </c>
      <c r="DA38" s="643"/>
      <c r="DB38" s="643"/>
      <c r="DC38" s="645"/>
      <c r="DD38" s="619">
        <v>149819</v>
      </c>
      <c r="DE38" s="611"/>
      <c r="DF38" s="611"/>
      <c r="DG38" s="611"/>
      <c r="DH38" s="611"/>
      <c r="DI38" s="611"/>
      <c r="DJ38" s="611"/>
      <c r="DK38" s="612"/>
      <c r="DL38" s="619">
        <v>149819</v>
      </c>
      <c r="DM38" s="611"/>
      <c r="DN38" s="611"/>
      <c r="DO38" s="611"/>
      <c r="DP38" s="611"/>
      <c r="DQ38" s="611"/>
      <c r="DR38" s="611"/>
      <c r="DS38" s="611"/>
      <c r="DT38" s="611"/>
      <c r="DU38" s="611"/>
      <c r="DV38" s="612"/>
      <c r="DW38" s="615">
        <v>4.8</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665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119363</v>
      </c>
      <c r="CS39" s="631"/>
      <c r="CT39" s="631"/>
      <c r="CU39" s="631"/>
      <c r="CV39" s="631"/>
      <c r="CW39" s="631"/>
      <c r="CX39" s="631"/>
      <c r="CY39" s="632"/>
      <c r="CZ39" s="615">
        <v>2.7</v>
      </c>
      <c r="DA39" s="643"/>
      <c r="DB39" s="643"/>
      <c r="DC39" s="645"/>
      <c r="DD39" s="619">
        <v>106002</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141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20000</v>
      </c>
      <c r="CS40" s="611"/>
      <c r="CT40" s="611"/>
      <c r="CU40" s="611"/>
      <c r="CV40" s="611"/>
      <c r="CW40" s="611"/>
      <c r="CX40" s="611"/>
      <c r="CY40" s="612"/>
      <c r="CZ40" s="615">
        <v>0.5</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4536473</v>
      </c>
      <c r="S41" s="683"/>
      <c r="T41" s="683"/>
      <c r="U41" s="683"/>
      <c r="V41" s="683"/>
      <c r="W41" s="683"/>
      <c r="X41" s="683"/>
      <c r="Y41" s="687"/>
      <c r="Z41" s="688">
        <v>100</v>
      </c>
      <c r="AA41" s="688"/>
      <c r="AB41" s="688"/>
      <c r="AC41" s="688"/>
      <c r="AD41" s="689">
        <v>3097154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31096</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147406</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418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375289</v>
      </c>
      <c r="CS42" s="631"/>
      <c r="CT42" s="631"/>
      <c r="CU42" s="631"/>
      <c r="CV42" s="631"/>
      <c r="CW42" s="631"/>
      <c r="CX42" s="631"/>
      <c r="CY42" s="632"/>
      <c r="CZ42" s="615">
        <v>8.6</v>
      </c>
      <c r="DA42" s="643"/>
      <c r="DB42" s="643"/>
      <c r="DC42" s="645"/>
      <c r="DD42" s="619">
        <v>155850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8114</v>
      </c>
      <c r="CS43" s="631"/>
      <c r="CT43" s="631"/>
      <c r="CU43" s="631"/>
      <c r="CV43" s="631"/>
      <c r="CW43" s="631"/>
      <c r="CX43" s="631"/>
      <c r="CY43" s="632"/>
      <c r="CZ43" s="615">
        <v>0.2</v>
      </c>
      <c r="DA43" s="643"/>
      <c r="DB43" s="643"/>
      <c r="DC43" s="645"/>
      <c r="DD43" s="619">
        <v>8114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356507</v>
      </c>
      <c r="CS44" s="611"/>
      <c r="CT44" s="611"/>
      <c r="CU44" s="611"/>
      <c r="CV44" s="611"/>
      <c r="CW44" s="611"/>
      <c r="CX44" s="611"/>
      <c r="CY44" s="612"/>
      <c r="CZ44" s="615">
        <v>8.1</v>
      </c>
      <c r="DA44" s="616"/>
      <c r="DB44" s="616"/>
      <c r="DC44" s="622"/>
      <c r="DD44" s="619">
        <v>140900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186340</v>
      </c>
      <c r="CS45" s="631"/>
      <c r="CT45" s="631"/>
      <c r="CU45" s="631"/>
      <c r="CV45" s="631"/>
      <c r="CW45" s="631"/>
      <c r="CX45" s="631"/>
      <c r="CY45" s="632"/>
      <c r="CZ45" s="615">
        <v>4.3</v>
      </c>
      <c r="DA45" s="643"/>
      <c r="DB45" s="643"/>
      <c r="DC45" s="645"/>
      <c r="DD45" s="619">
        <v>47930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170167</v>
      </c>
      <c r="CS46" s="611"/>
      <c r="CT46" s="611"/>
      <c r="CU46" s="611"/>
      <c r="CV46" s="611"/>
      <c r="CW46" s="611"/>
      <c r="CX46" s="611"/>
      <c r="CY46" s="612"/>
      <c r="CZ46" s="615">
        <v>3.9</v>
      </c>
      <c r="DA46" s="616"/>
      <c r="DB46" s="616"/>
      <c r="DC46" s="622"/>
      <c r="DD46" s="619">
        <v>92970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18782</v>
      </c>
      <c r="CS47" s="631"/>
      <c r="CT47" s="631"/>
      <c r="CU47" s="631"/>
      <c r="CV47" s="631"/>
      <c r="CW47" s="631"/>
      <c r="CX47" s="631"/>
      <c r="CY47" s="632"/>
      <c r="CZ47" s="615">
        <v>0.4</v>
      </c>
      <c r="DA47" s="643"/>
      <c r="DB47" s="643"/>
      <c r="DC47" s="645"/>
      <c r="DD47" s="619">
        <v>14950</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4382815</v>
      </c>
      <c r="CS49" s="669"/>
      <c r="CT49" s="669"/>
      <c r="CU49" s="669"/>
      <c r="CV49" s="669"/>
      <c r="CW49" s="669"/>
      <c r="CX49" s="669"/>
      <c r="CY49" s="698"/>
      <c r="CZ49" s="690">
        <v>100</v>
      </c>
      <c r="DA49" s="699"/>
      <c r="DB49" s="699"/>
      <c r="DC49" s="700"/>
      <c r="DD49" s="701">
        <v>3298572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6y+WgF6rAQoIGyrkO8RMm59oL4LifAyd9mIg2xOfbOEovSEQpx5GjPU01JJ+6Vz1b1SUuU2IB1tOpgSDVRWX9g==" saltValue="O1zxrMy83WBszLo7PqCn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4536</v>
      </c>
      <c r="R7" s="740"/>
      <c r="S7" s="740"/>
      <c r="T7" s="740"/>
      <c r="U7" s="740"/>
      <c r="V7" s="740">
        <v>4383</v>
      </c>
      <c r="W7" s="740"/>
      <c r="X7" s="740"/>
      <c r="Y7" s="740"/>
      <c r="Z7" s="740"/>
      <c r="AA7" s="740">
        <v>153</v>
      </c>
      <c r="AB7" s="740"/>
      <c r="AC7" s="740"/>
      <c r="AD7" s="740"/>
      <c r="AE7" s="741"/>
      <c r="AF7" s="742">
        <v>145</v>
      </c>
      <c r="AG7" s="743"/>
      <c r="AH7" s="743"/>
      <c r="AI7" s="743"/>
      <c r="AJ7" s="744"/>
      <c r="AK7" s="745">
        <v>40</v>
      </c>
      <c r="AL7" s="746"/>
      <c r="AM7" s="746"/>
      <c r="AN7" s="746"/>
      <c r="AO7" s="746"/>
      <c r="AP7" s="746">
        <v>4575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4536</v>
      </c>
      <c r="R23" s="780"/>
      <c r="S23" s="780"/>
      <c r="T23" s="780"/>
      <c r="U23" s="780"/>
      <c r="V23" s="780">
        <v>4383</v>
      </c>
      <c r="W23" s="780"/>
      <c r="X23" s="780"/>
      <c r="Y23" s="780"/>
      <c r="Z23" s="780"/>
      <c r="AA23" s="780">
        <v>153</v>
      </c>
      <c r="AB23" s="780"/>
      <c r="AC23" s="780"/>
      <c r="AD23" s="780"/>
      <c r="AE23" s="781"/>
      <c r="AF23" s="782">
        <v>145</v>
      </c>
      <c r="AG23" s="780"/>
      <c r="AH23" s="780"/>
      <c r="AI23" s="780"/>
      <c r="AJ23" s="783"/>
      <c r="AK23" s="784"/>
      <c r="AL23" s="785"/>
      <c r="AM23" s="785"/>
      <c r="AN23" s="785"/>
      <c r="AO23" s="785"/>
      <c r="AP23" s="780">
        <v>4575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437</v>
      </c>
      <c r="R28" s="810"/>
      <c r="S28" s="810"/>
      <c r="T28" s="810"/>
      <c r="U28" s="810"/>
      <c r="V28" s="810">
        <v>437</v>
      </c>
      <c r="W28" s="810"/>
      <c r="X28" s="810"/>
      <c r="Y28" s="810"/>
      <c r="Z28" s="810"/>
      <c r="AA28" s="810">
        <v>0</v>
      </c>
      <c r="AB28" s="810"/>
      <c r="AC28" s="810"/>
      <c r="AD28" s="810"/>
      <c r="AE28" s="811"/>
      <c r="AF28" s="812">
        <v>0</v>
      </c>
      <c r="AG28" s="810"/>
      <c r="AH28" s="810"/>
      <c r="AI28" s="810"/>
      <c r="AJ28" s="813"/>
      <c r="AK28" s="814">
        <v>53</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432</v>
      </c>
      <c r="R29" s="771"/>
      <c r="S29" s="771"/>
      <c r="T29" s="771"/>
      <c r="U29" s="771"/>
      <c r="V29" s="771">
        <v>415</v>
      </c>
      <c r="W29" s="771"/>
      <c r="X29" s="771"/>
      <c r="Y29" s="771"/>
      <c r="Z29" s="771"/>
      <c r="AA29" s="771">
        <v>17</v>
      </c>
      <c r="AB29" s="771"/>
      <c r="AC29" s="771"/>
      <c r="AD29" s="771"/>
      <c r="AE29" s="772"/>
      <c r="AF29" s="773">
        <v>17</v>
      </c>
      <c r="AG29" s="774"/>
      <c r="AH29" s="774"/>
      <c r="AI29" s="774"/>
      <c r="AJ29" s="775"/>
      <c r="AK29" s="821">
        <v>79</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61</v>
      </c>
      <c r="R30" s="771"/>
      <c r="S30" s="771"/>
      <c r="T30" s="771"/>
      <c r="U30" s="771"/>
      <c r="V30" s="771">
        <v>61</v>
      </c>
      <c r="W30" s="771"/>
      <c r="X30" s="771"/>
      <c r="Y30" s="771"/>
      <c r="Z30" s="771"/>
      <c r="AA30" s="771">
        <v>0</v>
      </c>
      <c r="AB30" s="771"/>
      <c r="AC30" s="771"/>
      <c r="AD30" s="771"/>
      <c r="AE30" s="772"/>
      <c r="AF30" s="773">
        <v>0</v>
      </c>
      <c r="AG30" s="774"/>
      <c r="AH30" s="774"/>
      <c r="AI30" s="774"/>
      <c r="AJ30" s="775"/>
      <c r="AK30" s="821">
        <v>20</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81</v>
      </c>
      <c r="R31" s="771"/>
      <c r="S31" s="771"/>
      <c r="T31" s="771"/>
      <c r="U31" s="771"/>
      <c r="V31" s="771">
        <v>51</v>
      </c>
      <c r="W31" s="771"/>
      <c r="X31" s="771"/>
      <c r="Y31" s="771"/>
      <c r="Z31" s="771"/>
      <c r="AA31" s="771">
        <v>30</v>
      </c>
      <c r="AB31" s="771"/>
      <c r="AC31" s="771"/>
      <c r="AD31" s="771"/>
      <c r="AE31" s="772"/>
      <c r="AF31" s="773">
        <v>30</v>
      </c>
      <c r="AG31" s="774"/>
      <c r="AH31" s="774"/>
      <c r="AI31" s="774"/>
      <c r="AJ31" s="775"/>
      <c r="AK31" s="821">
        <v>48</v>
      </c>
      <c r="AL31" s="817"/>
      <c r="AM31" s="817"/>
      <c r="AN31" s="817"/>
      <c r="AO31" s="817"/>
      <c r="AP31" s="817">
        <v>289</v>
      </c>
      <c r="AQ31" s="817"/>
      <c r="AR31" s="817"/>
      <c r="AS31" s="817"/>
      <c r="AT31" s="817"/>
      <c r="AU31" s="817">
        <v>188</v>
      </c>
      <c r="AV31" s="817"/>
      <c r="AW31" s="817"/>
      <c r="AX31" s="817"/>
      <c r="AY31" s="817"/>
      <c r="AZ31" s="818" t="s">
        <v>486</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31</v>
      </c>
      <c r="R32" s="771"/>
      <c r="S32" s="771"/>
      <c r="T32" s="771"/>
      <c r="U32" s="771"/>
      <c r="V32" s="771">
        <v>9</v>
      </c>
      <c r="W32" s="771"/>
      <c r="X32" s="771"/>
      <c r="Y32" s="771"/>
      <c r="Z32" s="771"/>
      <c r="AA32" s="771">
        <v>22</v>
      </c>
      <c r="AB32" s="771"/>
      <c r="AC32" s="771"/>
      <c r="AD32" s="771"/>
      <c r="AE32" s="772"/>
      <c r="AF32" s="773">
        <v>22</v>
      </c>
      <c r="AG32" s="774"/>
      <c r="AH32" s="774"/>
      <c r="AI32" s="774"/>
      <c r="AJ32" s="775"/>
      <c r="AK32" s="821">
        <v>94</v>
      </c>
      <c r="AL32" s="817"/>
      <c r="AM32" s="817"/>
      <c r="AN32" s="817"/>
      <c r="AO32" s="817"/>
      <c r="AP32" s="817">
        <v>739</v>
      </c>
      <c r="AQ32" s="817"/>
      <c r="AR32" s="817"/>
      <c r="AS32" s="817"/>
      <c r="AT32" s="817"/>
      <c r="AU32" s="817">
        <v>709</v>
      </c>
      <c r="AV32" s="817"/>
      <c r="AW32" s="817"/>
      <c r="AX32" s="817"/>
      <c r="AY32" s="817"/>
      <c r="AZ32" s="818" t="s">
        <v>486</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363</v>
      </c>
      <c r="R33" s="771"/>
      <c r="S33" s="771"/>
      <c r="T33" s="771"/>
      <c r="U33" s="771"/>
      <c r="V33" s="771">
        <v>24</v>
      </c>
      <c r="W33" s="771"/>
      <c r="X33" s="771"/>
      <c r="Y33" s="771"/>
      <c r="Z33" s="771"/>
      <c r="AA33" s="771">
        <v>339</v>
      </c>
      <c r="AB33" s="771"/>
      <c r="AC33" s="771"/>
      <c r="AD33" s="771"/>
      <c r="AE33" s="772"/>
      <c r="AF33" s="773">
        <v>339</v>
      </c>
      <c r="AG33" s="774"/>
      <c r="AH33" s="774"/>
      <c r="AI33" s="774"/>
      <c r="AJ33" s="775"/>
      <c r="AK33" s="821">
        <v>0</v>
      </c>
      <c r="AL33" s="817"/>
      <c r="AM33" s="817"/>
      <c r="AN33" s="817"/>
      <c r="AO33" s="817"/>
      <c r="AP33" s="817">
        <v>638</v>
      </c>
      <c r="AQ33" s="817"/>
      <c r="AR33" s="817"/>
      <c r="AS33" s="817"/>
      <c r="AT33" s="817"/>
      <c r="AU33" s="817" t="s">
        <v>486</v>
      </c>
      <c r="AV33" s="817"/>
      <c r="AW33" s="817"/>
      <c r="AX33" s="817"/>
      <c r="AY33" s="817"/>
      <c r="AZ33" s="818" t="s">
        <v>486</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408</v>
      </c>
      <c r="AG63" s="831"/>
      <c r="AH63" s="831"/>
      <c r="AI63" s="831"/>
      <c r="AJ63" s="832"/>
      <c r="AK63" s="833"/>
      <c r="AL63" s="828"/>
      <c r="AM63" s="828"/>
      <c r="AN63" s="828"/>
      <c r="AO63" s="828"/>
      <c r="AP63" s="831">
        <v>1666</v>
      </c>
      <c r="AQ63" s="831"/>
      <c r="AR63" s="831"/>
      <c r="AS63" s="831"/>
      <c r="AT63" s="831"/>
      <c r="AU63" s="831">
        <v>897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c r="C68" s="857"/>
      <c r="D68" s="857"/>
      <c r="E68" s="857"/>
      <c r="F68" s="857"/>
      <c r="G68" s="857"/>
      <c r="H68" s="857"/>
      <c r="I68" s="857"/>
      <c r="J68" s="857"/>
      <c r="K68" s="857"/>
      <c r="L68" s="857"/>
      <c r="M68" s="857"/>
      <c r="N68" s="857"/>
      <c r="O68" s="857"/>
      <c r="P68" s="858"/>
      <c r="Q68" s="859"/>
      <c r="R68" s="853"/>
      <c r="S68" s="853"/>
      <c r="T68" s="853"/>
      <c r="U68" s="853"/>
      <c r="V68" s="853"/>
      <c r="W68" s="853"/>
      <c r="X68" s="853"/>
      <c r="Y68" s="853"/>
      <c r="Z68" s="853"/>
      <c r="AA68" s="853"/>
      <c r="AB68" s="853"/>
      <c r="AC68" s="853"/>
      <c r="AD68" s="853"/>
      <c r="AE68" s="853"/>
      <c r="AF68" s="853"/>
      <c r="AG68" s="853"/>
      <c r="AH68" s="853"/>
      <c r="AI68" s="853"/>
      <c r="AJ68" s="853"/>
      <c r="AK68" s="853"/>
      <c r="AL68" s="853"/>
      <c r="AM68" s="853"/>
      <c r="AN68" s="853"/>
      <c r="AO68" s="853"/>
      <c r="AP68" s="853"/>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c r="C69" s="861"/>
      <c r="D69" s="861"/>
      <c r="E69" s="861"/>
      <c r="F69" s="861"/>
      <c r="G69" s="861"/>
      <c r="H69" s="861"/>
      <c r="I69" s="861"/>
      <c r="J69" s="861"/>
      <c r="K69" s="861"/>
      <c r="L69" s="861"/>
      <c r="M69" s="861"/>
      <c r="N69" s="861"/>
      <c r="O69" s="861"/>
      <c r="P69" s="862"/>
      <c r="Q69" s="863"/>
      <c r="R69" s="817"/>
      <c r="S69" s="817"/>
      <c r="T69" s="817"/>
      <c r="U69" s="817"/>
      <c r="V69" s="817"/>
      <c r="W69" s="817"/>
      <c r="X69" s="817"/>
      <c r="Y69" s="817"/>
      <c r="Z69" s="817"/>
      <c r="AA69" s="817"/>
      <c r="AB69" s="817"/>
      <c r="AC69" s="817"/>
      <c r="AD69" s="817"/>
      <c r="AE69" s="817"/>
      <c r="AF69" s="817"/>
      <c r="AG69" s="817"/>
      <c r="AH69" s="817"/>
      <c r="AI69" s="817"/>
      <c r="AJ69" s="817"/>
      <c r="AK69" s="817"/>
      <c r="AL69" s="817"/>
      <c r="AM69" s="817"/>
      <c r="AN69" s="817"/>
      <c r="AO69" s="817"/>
      <c r="AP69" s="817"/>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654428</v>
      </c>
      <c r="AB110" s="887"/>
      <c r="AC110" s="887"/>
      <c r="AD110" s="887"/>
      <c r="AE110" s="888"/>
      <c r="AF110" s="889">
        <v>650691</v>
      </c>
      <c r="AG110" s="887"/>
      <c r="AH110" s="887"/>
      <c r="AI110" s="887"/>
      <c r="AJ110" s="888"/>
      <c r="AK110" s="889">
        <v>676373</v>
      </c>
      <c r="AL110" s="887"/>
      <c r="AM110" s="887"/>
      <c r="AN110" s="887"/>
      <c r="AO110" s="888"/>
      <c r="AP110" s="890">
        <v>27.7</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5159399</v>
      </c>
      <c r="BR110" s="918"/>
      <c r="BS110" s="918"/>
      <c r="BT110" s="918"/>
      <c r="BU110" s="918"/>
      <c r="BV110" s="918">
        <v>4946788</v>
      </c>
      <c r="BW110" s="918"/>
      <c r="BX110" s="918"/>
      <c r="BY110" s="918"/>
      <c r="BZ110" s="918"/>
      <c r="CA110" s="918">
        <v>4574954</v>
      </c>
      <c r="CB110" s="918"/>
      <c r="CC110" s="918"/>
      <c r="CD110" s="918"/>
      <c r="CE110" s="918"/>
      <c r="CF110" s="931">
        <v>187.3</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53640</v>
      </c>
      <c r="BR111" s="913"/>
      <c r="BS111" s="913"/>
      <c r="BT111" s="913"/>
      <c r="BU111" s="913"/>
      <c r="BV111" s="913">
        <v>40697</v>
      </c>
      <c r="BW111" s="913"/>
      <c r="BX111" s="913"/>
      <c r="BY111" s="913"/>
      <c r="BZ111" s="913"/>
      <c r="CA111" s="913">
        <v>52930</v>
      </c>
      <c r="CB111" s="913"/>
      <c r="CC111" s="913"/>
      <c r="CD111" s="913"/>
      <c r="CE111" s="913"/>
      <c r="CF111" s="907">
        <v>2.2000000000000002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983426</v>
      </c>
      <c r="BR112" s="913"/>
      <c r="BS112" s="913"/>
      <c r="BT112" s="913"/>
      <c r="BU112" s="913"/>
      <c r="BV112" s="913">
        <v>918963</v>
      </c>
      <c r="BW112" s="913"/>
      <c r="BX112" s="913"/>
      <c r="BY112" s="913"/>
      <c r="BZ112" s="913"/>
      <c r="CA112" s="913">
        <v>896995</v>
      </c>
      <c r="CB112" s="913"/>
      <c r="CC112" s="913"/>
      <c r="CD112" s="913"/>
      <c r="CE112" s="913"/>
      <c r="CF112" s="907">
        <v>36.700000000000003</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53640</v>
      </c>
      <c r="DH112" s="913"/>
      <c r="DI112" s="913"/>
      <c r="DJ112" s="913"/>
      <c r="DK112" s="913"/>
      <c r="DL112" s="913">
        <v>40697</v>
      </c>
      <c r="DM112" s="913"/>
      <c r="DN112" s="913"/>
      <c r="DO112" s="913"/>
      <c r="DP112" s="913"/>
      <c r="DQ112" s="913">
        <v>52930</v>
      </c>
      <c r="DR112" s="913"/>
      <c r="DS112" s="913"/>
      <c r="DT112" s="913"/>
      <c r="DU112" s="913"/>
      <c r="DV112" s="914">
        <v>2.2000000000000002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124298</v>
      </c>
      <c r="AB113" s="925"/>
      <c r="AC113" s="925"/>
      <c r="AD113" s="925"/>
      <c r="AE113" s="926"/>
      <c r="AF113" s="927">
        <v>123960</v>
      </c>
      <c r="AG113" s="925"/>
      <c r="AH113" s="925"/>
      <c r="AI113" s="925"/>
      <c r="AJ113" s="926"/>
      <c r="AK113" s="927">
        <v>119864</v>
      </c>
      <c r="AL113" s="925"/>
      <c r="AM113" s="925"/>
      <c r="AN113" s="925"/>
      <c r="AO113" s="926"/>
      <c r="AP113" s="928">
        <v>4.9000000000000004</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21052</v>
      </c>
      <c r="BR113" s="913"/>
      <c r="BS113" s="913"/>
      <c r="BT113" s="913"/>
      <c r="BU113" s="913"/>
      <c r="BV113" s="913">
        <v>27828</v>
      </c>
      <c r="BW113" s="913"/>
      <c r="BX113" s="913"/>
      <c r="BY113" s="913"/>
      <c r="BZ113" s="913"/>
      <c r="CA113" s="913">
        <v>26847</v>
      </c>
      <c r="CB113" s="913"/>
      <c r="CC113" s="913"/>
      <c r="CD113" s="913"/>
      <c r="CE113" s="913"/>
      <c r="CF113" s="907">
        <v>1.1000000000000001</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8822</v>
      </c>
      <c r="AB114" s="946"/>
      <c r="AC114" s="946"/>
      <c r="AD114" s="946"/>
      <c r="AE114" s="947"/>
      <c r="AF114" s="948">
        <v>7039</v>
      </c>
      <c r="AG114" s="946"/>
      <c r="AH114" s="946"/>
      <c r="AI114" s="946"/>
      <c r="AJ114" s="947"/>
      <c r="AK114" s="948">
        <v>1080</v>
      </c>
      <c r="AL114" s="946"/>
      <c r="AM114" s="946"/>
      <c r="AN114" s="946"/>
      <c r="AO114" s="947"/>
      <c r="AP114" s="949">
        <v>0</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592914</v>
      </c>
      <c r="BR114" s="913"/>
      <c r="BS114" s="913"/>
      <c r="BT114" s="913"/>
      <c r="BU114" s="913"/>
      <c r="BV114" s="913">
        <v>551993</v>
      </c>
      <c r="BW114" s="913"/>
      <c r="BX114" s="913"/>
      <c r="BY114" s="913"/>
      <c r="BZ114" s="913"/>
      <c r="CA114" s="913">
        <v>576683</v>
      </c>
      <c r="CB114" s="913"/>
      <c r="CC114" s="913"/>
      <c r="CD114" s="913"/>
      <c r="CE114" s="913"/>
      <c r="CF114" s="907">
        <v>23.6</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61</v>
      </c>
      <c r="AB115" s="925"/>
      <c r="AC115" s="925"/>
      <c r="AD115" s="925"/>
      <c r="AE115" s="926"/>
      <c r="AF115" s="927">
        <v>10</v>
      </c>
      <c r="AG115" s="925"/>
      <c r="AH115" s="925"/>
      <c r="AI115" s="925"/>
      <c r="AJ115" s="926"/>
      <c r="AK115" s="927">
        <v>35</v>
      </c>
      <c r="AL115" s="925"/>
      <c r="AM115" s="925"/>
      <c r="AN115" s="925"/>
      <c r="AO115" s="926"/>
      <c r="AP115" s="928">
        <v>0</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151</v>
      </c>
      <c r="AB116" s="946"/>
      <c r="AC116" s="946"/>
      <c r="AD116" s="946"/>
      <c r="AE116" s="947"/>
      <c r="AF116" s="948">
        <v>164</v>
      </c>
      <c r="AG116" s="946"/>
      <c r="AH116" s="946"/>
      <c r="AI116" s="946"/>
      <c r="AJ116" s="947"/>
      <c r="AK116" s="948">
        <v>349</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787760</v>
      </c>
      <c r="AB117" s="966"/>
      <c r="AC117" s="966"/>
      <c r="AD117" s="966"/>
      <c r="AE117" s="967"/>
      <c r="AF117" s="968">
        <v>781864</v>
      </c>
      <c r="AG117" s="966"/>
      <c r="AH117" s="966"/>
      <c r="AI117" s="966"/>
      <c r="AJ117" s="967"/>
      <c r="AK117" s="968">
        <v>797701</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6810431</v>
      </c>
      <c r="BR119" s="987"/>
      <c r="BS119" s="987"/>
      <c r="BT119" s="987"/>
      <c r="BU119" s="987"/>
      <c r="BV119" s="987">
        <v>6486269</v>
      </c>
      <c r="BW119" s="987"/>
      <c r="BX119" s="987"/>
      <c r="BY119" s="987"/>
      <c r="BZ119" s="987"/>
      <c r="CA119" s="987">
        <v>6128409</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3313016</v>
      </c>
      <c r="BR120" s="918"/>
      <c r="BS120" s="918"/>
      <c r="BT120" s="918"/>
      <c r="BU120" s="918"/>
      <c r="BV120" s="918">
        <v>3439459</v>
      </c>
      <c r="BW120" s="918"/>
      <c r="BX120" s="918"/>
      <c r="BY120" s="918"/>
      <c r="BZ120" s="918"/>
      <c r="CA120" s="918">
        <v>3520250</v>
      </c>
      <c r="CB120" s="918"/>
      <c r="CC120" s="918"/>
      <c r="CD120" s="918"/>
      <c r="CE120" s="918"/>
      <c r="CF120" s="931">
        <v>144.1</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708744</v>
      </c>
      <c r="DR120" s="918"/>
      <c r="DS120" s="918"/>
      <c r="DT120" s="918"/>
      <c r="DU120" s="918"/>
      <c r="DV120" s="919">
        <v>29</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9162</v>
      </c>
      <c r="BR121" s="913"/>
      <c r="BS121" s="913"/>
      <c r="BT121" s="913"/>
      <c r="BU121" s="913"/>
      <c r="BV121" s="913">
        <v>3083</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188251</v>
      </c>
      <c r="DR121" s="913"/>
      <c r="DS121" s="913"/>
      <c r="DT121" s="913"/>
      <c r="DU121" s="913"/>
      <c r="DV121" s="914">
        <v>7.7</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5493797</v>
      </c>
      <c r="BR122" s="987"/>
      <c r="BS122" s="987"/>
      <c r="BT122" s="987"/>
      <c r="BU122" s="987"/>
      <c r="BV122" s="987">
        <v>5176240</v>
      </c>
      <c r="BW122" s="987"/>
      <c r="BX122" s="987"/>
      <c r="BY122" s="987"/>
      <c r="BZ122" s="987"/>
      <c r="CA122" s="987">
        <v>4753177</v>
      </c>
      <c r="CB122" s="987"/>
      <c r="CC122" s="987"/>
      <c r="CD122" s="987"/>
      <c r="CE122" s="987"/>
      <c r="CF122" s="1004">
        <v>194.6</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8815975</v>
      </c>
      <c r="BR123" s="1051"/>
      <c r="BS123" s="1051"/>
      <c r="BT123" s="1051"/>
      <c r="BU123" s="1051"/>
      <c r="BV123" s="1051">
        <v>8618782</v>
      </c>
      <c r="BW123" s="1051"/>
      <c r="BX123" s="1051"/>
      <c r="BY123" s="1051"/>
      <c r="BZ123" s="1051"/>
      <c r="CA123" s="1051">
        <v>8273427</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983426</v>
      </c>
      <c r="DH124" s="973"/>
      <c r="DI124" s="973"/>
      <c r="DJ124" s="973"/>
      <c r="DK124" s="974"/>
      <c r="DL124" s="972">
        <v>919523</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61</v>
      </c>
      <c r="AB127" s="946"/>
      <c r="AC127" s="946"/>
      <c r="AD127" s="946"/>
      <c r="AE127" s="947"/>
      <c r="AF127" s="948">
        <v>10</v>
      </c>
      <c r="AG127" s="946"/>
      <c r="AH127" s="946"/>
      <c r="AI127" s="946"/>
      <c r="AJ127" s="947"/>
      <c r="AK127" s="948">
        <v>35</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8654</v>
      </c>
      <c r="AB128" s="1033"/>
      <c r="AC128" s="1033"/>
      <c r="AD128" s="1033"/>
      <c r="AE128" s="1034"/>
      <c r="AF128" s="1035">
        <v>6224</v>
      </c>
      <c r="AG128" s="1033"/>
      <c r="AH128" s="1033"/>
      <c r="AI128" s="1033"/>
      <c r="AJ128" s="1034"/>
      <c r="AK128" s="1035">
        <v>3112</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2909939</v>
      </c>
      <c r="AB129" s="946"/>
      <c r="AC129" s="946"/>
      <c r="AD129" s="946"/>
      <c r="AE129" s="947"/>
      <c r="AF129" s="948">
        <v>2929325</v>
      </c>
      <c r="AG129" s="946"/>
      <c r="AH129" s="946"/>
      <c r="AI129" s="946"/>
      <c r="AJ129" s="947"/>
      <c r="AK129" s="948">
        <v>3077018</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532589</v>
      </c>
      <c r="AB130" s="946"/>
      <c r="AC130" s="946"/>
      <c r="AD130" s="946"/>
      <c r="AE130" s="947"/>
      <c r="AF130" s="948">
        <v>525915</v>
      </c>
      <c r="AG130" s="946"/>
      <c r="AH130" s="946"/>
      <c r="AI130" s="946"/>
      <c r="AJ130" s="947"/>
      <c r="AK130" s="948">
        <v>634296</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2377350</v>
      </c>
      <c r="AB131" s="973"/>
      <c r="AC131" s="973"/>
      <c r="AD131" s="973"/>
      <c r="AE131" s="974"/>
      <c r="AF131" s="972">
        <v>2403410</v>
      </c>
      <c r="AG131" s="973"/>
      <c r="AH131" s="973"/>
      <c r="AI131" s="973"/>
      <c r="AJ131" s="974"/>
      <c r="AK131" s="972">
        <v>2442722</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10.369400000000001</v>
      </c>
      <c r="AB132" s="1084"/>
      <c r="AC132" s="1084"/>
      <c r="AD132" s="1084"/>
      <c r="AE132" s="1085"/>
      <c r="AF132" s="1086">
        <v>10.39045</v>
      </c>
      <c r="AG132" s="1084"/>
      <c r="AH132" s="1084"/>
      <c r="AI132" s="1084"/>
      <c r="AJ132" s="1085"/>
      <c r="AK132" s="1086">
        <v>6.5620649999999996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8.5</v>
      </c>
      <c r="AB133" s="1067"/>
      <c r="AC133" s="1067"/>
      <c r="AD133" s="1067"/>
      <c r="AE133" s="1068"/>
      <c r="AF133" s="1066">
        <v>9.5</v>
      </c>
      <c r="AG133" s="1067"/>
      <c r="AH133" s="1067"/>
      <c r="AI133" s="1067"/>
      <c r="AJ133" s="1068"/>
      <c r="AK133" s="1066">
        <v>9.1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216mr1cnlVgv8nsA5+AG8opV+dZ+XcgNzMuyR9IZ6d5rZSnFkrSMnPtbVjMWtxuq1xLx85keGn2tJ2YaUyfrw==" saltValue="BUjn3wY3f/zPeek9G90p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mn9rr/Uh8BxKW3gthUySq+ZbjTVa4TRWcpgjWFAO/WiLWC1Z1Eak0puoJiGy9H3DBkIkufbQzD9OnkCkkLnhQ==" saltValue="tnDtCbMYTR27IUn6fNTr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lohSbNpXE4PR2++/x+07nYWVLzPEi5y/U2KllhTB/f+uYouwdXhwlfJtDXNMIovwfYDRunz9MjYdhXd+VyzQQ==" saltValue="6+mlYcZrwSyb8M4i6lue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644556</v>
      </c>
      <c r="AP9" s="262">
        <v>241769</v>
      </c>
      <c r="AQ9" s="263">
        <v>263788</v>
      </c>
      <c r="AR9" s="264">
        <v>-8.3000000000000007</v>
      </c>
    </row>
    <row r="10" spans="1:46" ht="13.5" customHeight="1" x14ac:dyDescent="0.15">
      <c r="A10" s="247"/>
      <c r="AK10" s="1103" t="s">
        <v>484</v>
      </c>
      <c r="AL10" s="1104"/>
      <c r="AM10" s="1104"/>
      <c r="AN10" s="1105"/>
      <c r="AO10" s="265">
        <v>136074</v>
      </c>
      <c r="AP10" s="265">
        <v>51041</v>
      </c>
      <c r="AQ10" s="266">
        <v>39680</v>
      </c>
      <c r="AR10" s="267">
        <v>28.6</v>
      </c>
    </row>
    <row r="11" spans="1:46" ht="13.5" customHeight="1" x14ac:dyDescent="0.15">
      <c r="A11" s="247"/>
      <c r="AK11" s="1103" t="s">
        <v>485</v>
      </c>
      <c r="AL11" s="1104"/>
      <c r="AM11" s="1104"/>
      <c r="AN11" s="1105"/>
      <c r="AO11" s="265" t="s">
        <v>486</v>
      </c>
      <c r="AP11" s="265" t="s">
        <v>486</v>
      </c>
      <c r="AQ11" s="266">
        <v>4557</v>
      </c>
      <c r="AR11" s="267" t="s">
        <v>486</v>
      </c>
    </row>
    <row r="12" spans="1:46" ht="13.5" customHeight="1" x14ac:dyDescent="0.15">
      <c r="A12" s="247"/>
      <c r="AK12" s="1103" t="s">
        <v>487</v>
      </c>
      <c r="AL12" s="1104"/>
      <c r="AM12" s="1104"/>
      <c r="AN12" s="1105"/>
      <c r="AO12" s="265" t="s">
        <v>486</v>
      </c>
      <c r="AP12" s="265" t="s">
        <v>486</v>
      </c>
      <c r="AQ12" s="266" t="s">
        <v>486</v>
      </c>
      <c r="AR12" s="267" t="s">
        <v>486</v>
      </c>
    </row>
    <row r="13" spans="1:46" ht="13.5" customHeight="1" x14ac:dyDescent="0.15">
      <c r="A13" s="247"/>
      <c r="AK13" s="1103" t="s">
        <v>488</v>
      </c>
      <c r="AL13" s="1104"/>
      <c r="AM13" s="1104"/>
      <c r="AN13" s="1105"/>
      <c r="AO13" s="265">
        <v>44575</v>
      </c>
      <c r="AP13" s="265">
        <v>16720</v>
      </c>
      <c r="AQ13" s="266">
        <v>12917</v>
      </c>
      <c r="AR13" s="267">
        <v>29.4</v>
      </c>
    </row>
    <row r="14" spans="1:46" ht="13.5" customHeight="1" x14ac:dyDescent="0.15">
      <c r="A14" s="247"/>
      <c r="AK14" s="1103" t="s">
        <v>489</v>
      </c>
      <c r="AL14" s="1104"/>
      <c r="AM14" s="1104"/>
      <c r="AN14" s="1105"/>
      <c r="AO14" s="265">
        <v>8114</v>
      </c>
      <c r="AP14" s="265">
        <v>3044</v>
      </c>
      <c r="AQ14" s="266">
        <v>4746</v>
      </c>
      <c r="AR14" s="267">
        <v>-35.9</v>
      </c>
    </row>
    <row r="15" spans="1:46" ht="13.5" customHeight="1" x14ac:dyDescent="0.15">
      <c r="A15" s="247"/>
      <c r="AK15" s="1106" t="s">
        <v>490</v>
      </c>
      <c r="AL15" s="1107"/>
      <c r="AM15" s="1107"/>
      <c r="AN15" s="1108"/>
      <c r="AO15" s="265">
        <v>-31302</v>
      </c>
      <c r="AP15" s="265">
        <v>-11741</v>
      </c>
      <c r="AQ15" s="266">
        <v>-12765</v>
      </c>
      <c r="AR15" s="267">
        <v>-8</v>
      </c>
    </row>
    <row r="16" spans="1:46" x14ac:dyDescent="0.15">
      <c r="A16" s="247"/>
      <c r="AK16" s="1106" t="s">
        <v>177</v>
      </c>
      <c r="AL16" s="1107"/>
      <c r="AM16" s="1107"/>
      <c r="AN16" s="1108"/>
      <c r="AO16" s="265">
        <v>802017</v>
      </c>
      <c r="AP16" s="265">
        <v>300832</v>
      </c>
      <c r="AQ16" s="266">
        <v>312922</v>
      </c>
      <c r="AR16" s="267">
        <v>-3.9</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22.13</v>
      </c>
      <c r="AP21" s="278">
        <v>24.75</v>
      </c>
      <c r="AQ21" s="279">
        <v>-2.62</v>
      </c>
      <c r="AS21" s="280"/>
      <c r="AT21" s="276"/>
    </row>
    <row r="22" spans="1:46" s="248" customFormat="1" x14ac:dyDescent="0.15">
      <c r="A22" s="276"/>
      <c r="AK22" s="1109" t="s">
        <v>496</v>
      </c>
      <c r="AL22" s="1110"/>
      <c r="AM22" s="1110"/>
      <c r="AN22" s="1111"/>
      <c r="AO22" s="281">
        <v>95</v>
      </c>
      <c r="AP22" s="282">
        <v>95.6</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676373</v>
      </c>
      <c r="AP32" s="291">
        <v>253703</v>
      </c>
      <c r="AQ32" s="292">
        <v>170896</v>
      </c>
      <c r="AR32" s="293">
        <v>48.5</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v>5</v>
      </c>
      <c r="AR34" s="293" t="s">
        <v>486</v>
      </c>
    </row>
    <row r="35" spans="1:46" ht="27" customHeight="1" x14ac:dyDescent="0.15">
      <c r="A35" s="247"/>
      <c r="AK35" s="1117" t="s">
        <v>503</v>
      </c>
      <c r="AL35" s="1118"/>
      <c r="AM35" s="1118"/>
      <c r="AN35" s="1119"/>
      <c r="AO35" s="291">
        <v>119864</v>
      </c>
      <c r="AP35" s="291">
        <v>44960</v>
      </c>
      <c r="AQ35" s="292">
        <v>33138</v>
      </c>
      <c r="AR35" s="293">
        <v>35.700000000000003</v>
      </c>
    </row>
    <row r="36" spans="1:46" ht="27" customHeight="1" x14ac:dyDescent="0.15">
      <c r="A36" s="247"/>
      <c r="AK36" s="1117" t="s">
        <v>504</v>
      </c>
      <c r="AL36" s="1118"/>
      <c r="AM36" s="1118"/>
      <c r="AN36" s="1119"/>
      <c r="AO36" s="291">
        <v>1080</v>
      </c>
      <c r="AP36" s="291">
        <v>405</v>
      </c>
      <c r="AQ36" s="292">
        <v>2943</v>
      </c>
      <c r="AR36" s="293">
        <v>-86.2</v>
      </c>
    </row>
    <row r="37" spans="1:46" ht="13.5" customHeight="1" x14ac:dyDescent="0.15">
      <c r="A37" s="247"/>
      <c r="AK37" s="1117" t="s">
        <v>505</v>
      </c>
      <c r="AL37" s="1118"/>
      <c r="AM37" s="1118"/>
      <c r="AN37" s="1119"/>
      <c r="AO37" s="291">
        <v>35</v>
      </c>
      <c r="AP37" s="291">
        <v>13</v>
      </c>
      <c r="AQ37" s="292">
        <v>1487</v>
      </c>
      <c r="AR37" s="293">
        <v>-99.1</v>
      </c>
    </row>
    <row r="38" spans="1:46" ht="27" customHeight="1" x14ac:dyDescent="0.15">
      <c r="A38" s="247"/>
      <c r="AK38" s="1120" t="s">
        <v>506</v>
      </c>
      <c r="AL38" s="1121"/>
      <c r="AM38" s="1121"/>
      <c r="AN38" s="1122"/>
      <c r="AO38" s="294">
        <v>349</v>
      </c>
      <c r="AP38" s="294">
        <v>131</v>
      </c>
      <c r="AQ38" s="295">
        <v>60</v>
      </c>
      <c r="AR38" s="283">
        <v>118.3</v>
      </c>
      <c r="AS38" s="290"/>
    </row>
    <row r="39" spans="1:46" x14ac:dyDescent="0.15">
      <c r="A39" s="247"/>
      <c r="AK39" s="1120" t="s">
        <v>507</v>
      </c>
      <c r="AL39" s="1121"/>
      <c r="AM39" s="1121"/>
      <c r="AN39" s="1122"/>
      <c r="AO39" s="291">
        <v>-3112</v>
      </c>
      <c r="AP39" s="291">
        <v>-1167</v>
      </c>
      <c r="AQ39" s="292">
        <v>-8408</v>
      </c>
      <c r="AR39" s="293">
        <v>-86.1</v>
      </c>
      <c r="AS39" s="290"/>
    </row>
    <row r="40" spans="1:46" ht="27" customHeight="1" x14ac:dyDescent="0.15">
      <c r="A40" s="247"/>
      <c r="AK40" s="1117" t="s">
        <v>508</v>
      </c>
      <c r="AL40" s="1118"/>
      <c r="AM40" s="1118"/>
      <c r="AN40" s="1119"/>
      <c r="AO40" s="291">
        <v>-634296</v>
      </c>
      <c r="AP40" s="291">
        <v>-237920</v>
      </c>
      <c r="AQ40" s="292">
        <v>-141122</v>
      </c>
      <c r="AR40" s="293">
        <v>68.599999999999994</v>
      </c>
      <c r="AS40" s="290"/>
    </row>
    <row r="41" spans="1:46" x14ac:dyDescent="0.15">
      <c r="A41" s="247"/>
      <c r="AK41" s="1123" t="s">
        <v>287</v>
      </c>
      <c r="AL41" s="1124"/>
      <c r="AM41" s="1124"/>
      <c r="AN41" s="1125"/>
      <c r="AO41" s="291">
        <v>160293</v>
      </c>
      <c r="AP41" s="291">
        <v>60125</v>
      </c>
      <c r="AQ41" s="292">
        <v>59000</v>
      </c>
      <c r="AR41" s="293">
        <v>1.9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2257813</v>
      </c>
      <c r="AN51" s="313">
        <v>756133</v>
      </c>
      <c r="AO51" s="314">
        <v>252.3</v>
      </c>
      <c r="AP51" s="315">
        <v>301035</v>
      </c>
      <c r="AQ51" s="316">
        <v>12.2</v>
      </c>
      <c r="AR51" s="317">
        <v>240.1</v>
      </c>
    </row>
    <row r="52" spans="1:44" x14ac:dyDescent="0.15">
      <c r="A52" s="247"/>
      <c r="AK52" s="318"/>
      <c r="AL52" s="319" t="s">
        <v>518</v>
      </c>
      <c r="AM52" s="320">
        <v>1597087</v>
      </c>
      <c r="AN52" s="321">
        <v>534858</v>
      </c>
      <c r="AO52" s="322">
        <v>717</v>
      </c>
      <c r="AP52" s="323">
        <v>154376</v>
      </c>
      <c r="AQ52" s="324">
        <v>29.1</v>
      </c>
      <c r="AR52" s="325">
        <v>687.9</v>
      </c>
    </row>
    <row r="53" spans="1:44" x14ac:dyDescent="0.15">
      <c r="A53" s="247"/>
      <c r="AK53" s="303" t="s">
        <v>519</v>
      </c>
      <c r="AL53" s="304"/>
      <c r="AM53" s="312">
        <v>797245</v>
      </c>
      <c r="AN53" s="313">
        <v>276054</v>
      </c>
      <c r="AO53" s="314">
        <v>-63.5</v>
      </c>
      <c r="AP53" s="315">
        <v>277467</v>
      </c>
      <c r="AQ53" s="316">
        <v>-7.8</v>
      </c>
      <c r="AR53" s="317">
        <v>-55.7</v>
      </c>
    </row>
    <row r="54" spans="1:44" x14ac:dyDescent="0.15">
      <c r="A54" s="247"/>
      <c r="AK54" s="318"/>
      <c r="AL54" s="319" t="s">
        <v>518</v>
      </c>
      <c r="AM54" s="320">
        <v>208258</v>
      </c>
      <c r="AN54" s="321">
        <v>72111</v>
      </c>
      <c r="AO54" s="322">
        <v>-86.5</v>
      </c>
      <c r="AP54" s="323">
        <v>128378</v>
      </c>
      <c r="AQ54" s="324">
        <v>-16.8</v>
      </c>
      <c r="AR54" s="325">
        <v>-69.7</v>
      </c>
    </row>
    <row r="55" spans="1:44" x14ac:dyDescent="0.15">
      <c r="A55" s="247"/>
      <c r="AK55" s="303" t="s">
        <v>520</v>
      </c>
      <c r="AL55" s="304"/>
      <c r="AM55" s="312">
        <v>1672684</v>
      </c>
      <c r="AN55" s="313">
        <v>589181</v>
      </c>
      <c r="AO55" s="314">
        <v>113.4</v>
      </c>
      <c r="AP55" s="315">
        <v>282256</v>
      </c>
      <c r="AQ55" s="316">
        <v>1.7</v>
      </c>
      <c r="AR55" s="317">
        <v>111.7</v>
      </c>
    </row>
    <row r="56" spans="1:44" x14ac:dyDescent="0.15">
      <c r="A56" s="247"/>
      <c r="AK56" s="318"/>
      <c r="AL56" s="319" t="s">
        <v>518</v>
      </c>
      <c r="AM56" s="320">
        <v>1437731</v>
      </c>
      <c r="AN56" s="321">
        <v>506422</v>
      </c>
      <c r="AO56" s="322">
        <v>602.29999999999995</v>
      </c>
      <c r="AP56" s="323">
        <v>145453</v>
      </c>
      <c r="AQ56" s="324">
        <v>13.3</v>
      </c>
      <c r="AR56" s="325">
        <v>589</v>
      </c>
    </row>
    <row r="57" spans="1:44" x14ac:dyDescent="0.15">
      <c r="A57" s="247"/>
      <c r="AK57" s="303" t="s">
        <v>521</v>
      </c>
      <c r="AL57" s="304"/>
      <c r="AM57" s="312">
        <v>811505</v>
      </c>
      <c r="AN57" s="313">
        <v>295415</v>
      </c>
      <c r="AO57" s="314">
        <v>-49.9</v>
      </c>
      <c r="AP57" s="315">
        <v>295341</v>
      </c>
      <c r="AQ57" s="316">
        <v>4.5999999999999996</v>
      </c>
      <c r="AR57" s="317">
        <v>-54.5</v>
      </c>
    </row>
    <row r="58" spans="1:44" x14ac:dyDescent="0.15">
      <c r="A58" s="247"/>
      <c r="AK58" s="318"/>
      <c r="AL58" s="319" t="s">
        <v>518</v>
      </c>
      <c r="AM58" s="320">
        <v>195647</v>
      </c>
      <c r="AN58" s="321">
        <v>71222</v>
      </c>
      <c r="AO58" s="322">
        <v>-85.9</v>
      </c>
      <c r="AP58" s="323">
        <v>137402</v>
      </c>
      <c r="AQ58" s="324">
        <v>-5.5</v>
      </c>
      <c r="AR58" s="325">
        <v>-80.400000000000006</v>
      </c>
    </row>
    <row r="59" spans="1:44" x14ac:dyDescent="0.15">
      <c r="A59" s="247"/>
      <c r="AK59" s="303" t="s">
        <v>522</v>
      </c>
      <c r="AL59" s="304"/>
      <c r="AM59" s="312">
        <v>356507</v>
      </c>
      <c r="AN59" s="313">
        <v>133724</v>
      </c>
      <c r="AO59" s="314">
        <v>-54.7</v>
      </c>
      <c r="AP59" s="315">
        <v>292845</v>
      </c>
      <c r="AQ59" s="316">
        <v>-0.8</v>
      </c>
      <c r="AR59" s="317">
        <v>-53.9</v>
      </c>
    </row>
    <row r="60" spans="1:44" x14ac:dyDescent="0.15">
      <c r="A60" s="247"/>
      <c r="AK60" s="318"/>
      <c r="AL60" s="319" t="s">
        <v>518</v>
      </c>
      <c r="AM60" s="320">
        <v>170167</v>
      </c>
      <c r="AN60" s="321">
        <v>63829</v>
      </c>
      <c r="AO60" s="322">
        <v>-10.4</v>
      </c>
      <c r="AP60" s="323">
        <v>143187</v>
      </c>
      <c r="AQ60" s="324">
        <v>4.2</v>
      </c>
      <c r="AR60" s="325">
        <v>-14.6</v>
      </c>
    </row>
    <row r="61" spans="1:44" x14ac:dyDescent="0.15">
      <c r="A61" s="247"/>
      <c r="AK61" s="303" t="s">
        <v>523</v>
      </c>
      <c r="AL61" s="326"/>
      <c r="AM61" s="312">
        <v>1179151</v>
      </c>
      <c r="AN61" s="313">
        <v>410101</v>
      </c>
      <c r="AO61" s="314">
        <v>39.5</v>
      </c>
      <c r="AP61" s="315">
        <v>289789</v>
      </c>
      <c r="AQ61" s="327">
        <v>2</v>
      </c>
      <c r="AR61" s="317">
        <v>37.5</v>
      </c>
    </row>
    <row r="62" spans="1:44" x14ac:dyDescent="0.15">
      <c r="A62" s="247"/>
      <c r="AK62" s="318"/>
      <c r="AL62" s="319" t="s">
        <v>518</v>
      </c>
      <c r="AM62" s="320">
        <v>721778</v>
      </c>
      <c r="AN62" s="321">
        <v>249688</v>
      </c>
      <c r="AO62" s="322">
        <v>227.3</v>
      </c>
      <c r="AP62" s="323">
        <v>141759</v>
      </c>
      <c r="AQ62" s="324">
        <v>4.9000000000000004</v>
      </c>
      <c r="AR62" s="325">
        <v>222.4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2Pmpev/6disYNIH78Z795uR7dN3ZWkgDJHYf8pWQWcIgeai2QMX9mtZodtOyUOzxjnCOMcfvoIbymQYsqKXf8A==" saltValue="o5AWyV0HegLl4BG2Gcym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4UKP5CC+vywuV1UkMDKoIz+BGVlgoALF5xz87ZNbFNkWfmgYsTF/UQW0lRmYhYL6IrK6Ee9sCaTLm8yy/xr2dQ==" saltValue="6VOk5L4cRJZszYebiDwg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jYQnd+Mc9uhY8EkQ6p/mICwXPX04rpZUYbTlMV2L+Dvd+Ht3KvL1KOaJOweUWtpeiS0Bkj79ZSsOLBKNeFe8Cw==" saltValue="FkoBtuCUcTSJcryYL/hj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68.59</v>
      </c>
      <c r="G47" s="12">
        <v>69.069999999999993</v>
      </c>
      <c r="H47" s="12">
        <v>75.099999999999994</v>
      </c>
      <c r="I47" s="12">
        <v>78.430000000000007</v>
      </c>
      <c r="J47" s="13">
        <v>75.069999999999993</v>
      </c>
    </row>
    <row r="48" spans="2:10" ht="57.75" customHeight="1" x14ac:dyDescent="0.15">
      <c r="B48" s="14"/>
      <c r="C48" s="1128" t="s">
        <v>4</v>
      </c>
      <c r="D48" s="1128"/>
      <c r="E48" s="1129"/>
      <c r="F48" s="15">
        <v>1.95</v>
      </c>
      <c r="G48" s="16">
        <v>5.08</v>
      </c>
      <c r="H48" s="16">
        <v>4.3600000000000003</v>
      </c>
      <c r="I48" s="16">
        <v>0.56000000000000005</v>
      </c>
      <c r="J48" s="17">
        <v>4.72</v>
      </c>
    </row>
    <row r="49" spans="2:10" ht="57.75" customHeight="1" thickBot="1" x14ac:dyDescent="0.2">
      <c r="B49" s="18"/>
      <c r="C49" s="1130" t="s">
        <v>5</v>
      </c>
      <c r="D49" s="1130"/>
      <c r="E49" s="1131"/>
      <c r="F49" s="19">
        <v>2.0299999999999998</v>
      </c>
      <c r="G49" s="20">
        <v>3.33</v>
      </c>
      <c r="H49" s="20" t="s">
        <v>530</v>
      </c>
      <c r="I49" s="20" t="s">
        <v>531</v>
      </c>
      <c r="J49" s="21">
        <v>4.26</v>
      </c>
    </row>
    <row r="50" spans="2:10" x14ac:dyDescent="0.15"/>
  </sheetData>
  <sheetProtection algorithmName="SHA-512" hashValue="OCra2Xye2JNoyeG0NJjsNVrje2fKO1yuPwlfB8Wfv9BVlOwEGUxr9HOEW3C56TjlpscamkV0dfipDXDrWReU/A==" saltValue="eHn2JTDzV3dVXFtTB67C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石田　尚克</cp:lastModifiedBy>
  <cp:lastPrinted>2026-03-12T01:05:35Z</cp:lastPrinted>
  <dcterms:created xsi:type="dcterms:W3CDTF">2026-02-23T04:09:28Z</dcterms:created>
  <dcterms:modified xsi:type="dcterms:W3CDTF">2026-03-16T07:08:34Z</dcterms:modified>
  <cp:category/>
</cp:coreProperties>
</file>