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watanabe.norihito\Desktop\"/>
    </mc:Choice>
  </mc:AlternateContent>
  <xr:revisionPtr revIDLastSave="0" documentId="13_ncr:1_{67E4EB01-6E00-4AE7-8E87-26EC7BEA87C8}" xr6:coauthVersionLast="47" xr6:coauthVersionMax="47" xr10:uidLastSave="{00000000-0000-0000-0000-000000000000}"/>
  <workbookProtection workbookAlgorithmName="SHA-512" workbookHashValue="8abWAvbN6ECTvtMUlDEg4Bcb2cgsQVtVpOhejSJ/IifoAbnsZaoNrgXGSHxilYhZ9UhrNgjZZLb/dptfuLdDCw==" workbookSaltValue="BCESwVNoonQGXA1T5lPHuA=="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<sst xmlns="http://schemas.openxmlformats.org/spreadsheetml/2006/main" count="233" uniqueCount="119">
  <si>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</si>
  <si>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</si>
  <si>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</si>
  <si>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</si>
  <si>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</si>
  <si>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</si>
  <si>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</si>
  <si>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</si>
  <si>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</si>
  <si>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</si>
  <si>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</si>
  <si>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</si>
  <si>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</si>
  <si>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</si>
  <si>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</si>
  <si>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</si>
  <si>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</si>
  <si>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</si>
  <si>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</si>
  <si>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</si>
  <si>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</si>
  <si>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</si>
  <si>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</si>
  <si>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</si>
  <si>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</si>
  <si>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</si>
  <si>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</si>
  <si>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</si>
  <si>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</si>
  <si>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</si>
  <si>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</si>
  <si>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</si>
  <si>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</si>
  <si>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</si>
  <si>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</si>
  <si>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</si>
  <si>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</si>
  <si>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</si>
  <si>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</si>
  <si>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</si>
  <si>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</si>
  <si>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</si>
  <si>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</si>
  <si>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</si>
  <si>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</si>
  <si>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</si>
  <si>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</si>
  <si>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</si>
  <si>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</si>
  <si>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</si>
  <si>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</si>
  <si>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</si>
  <si>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</si>
  <si>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</si>
  <si>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</si>
  <si>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</si>
  <si>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</si>
  <si>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</si>
  <si>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</si>
  <si>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</si>
  <si>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</si>
  <si>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</si>
  <si>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</si>
  <si>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</si>
  <si>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</si>
  <si>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</si>
  <si>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</si>
  <si>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</si>
  <si>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</si>
  <si>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</si>
  <si>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</si>
  <si>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</si>
  <si>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</si>
  <si>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</si>
  <si>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</si>
  <si>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</si>
  <si>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</si>
  <si>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</si>
  <si>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</si>
  <si>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</si>
  <si>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</si>
  <si>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</si>
  <si>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</si>
  <si>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</si>
  <si>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</si>
  <si>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</si>
  <si>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</si>
  <si>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</si>
  <si>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</si>
  <si>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</si>
  <si>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</si>
  <si>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</si>
  <si>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</si>
  <si>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</si>
  <si>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</si>
  <si>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</si>
  <si>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苫前町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</si>
  <si>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</si>
  <si>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</si>
  <si>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</si>
  <si>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</si>
  <si>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</si>
  <si>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</si>
  <si>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</si>
  <si>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</si>
  <si>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</si>
  <si>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</si>
  <si>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</si>
  <si>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</si>
  <si>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</si>
  <si>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</si>
  <si>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</si>
  <si>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</si>
  <si>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</si>
  <si>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</si>
  <si>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</si>
  <si>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経営戦略により施設規模の適正化を図り、重要施設等、優先順位の高いものから更新を行うため、今後の事業は耐震化、機械設備及び電気設備の更新を行うため、管路の更新は数年行わない予定であるため管路更新率では類似団体平均値より大きく下回っている。
</t>
    <rPh sb="1" eb="3">
      <t>ケイエイ</t>
    </rPh>
    <rPh sb="3" eb="5">
      <t>センリャク</t>
    </rPh>
    <rPh sb="8" eb="10">
      <t>シセツ</t>
    </rPh>
    <rPh sb="10" eb="12">
      <t>キボ</t>
    </rPh>
    <rPh sb="13" eb="16">
      <t>テキセイカ</t>
    </rPh>
    <rPh sb="17" eb="18">
      <t>ハカ</t>
    </rPh>
    <rPh sb="20" eb="22">
      <t>ジュウヨウ</t>
    </rPh>
    <rPh sb="22" eb="24">
      <t>シセツ</t>
    </rPh>
    <rPh sb="24" eb="25">
      <t>トウ</t>
    </rPh>
    <rPh sb="26" eb="28">
      <t>ユウセン</t>
    </rPh>
    <rPh sb="28" eb="30">
      <t>ジュンイ</t>
    </rPh>
    <rPh sb="31" eb="32">
      <t>タカ</t>
    </rPh>
    <rPh sb="37" eb="39">
      <t>コウシン</t>
    </rPh>
    <rPh sb="40" eb="41">
      <t>オコナ</t>
    </rPh>
    <rPh sb="93" eb="95">
      <t>カンロ</t>
    </rPh>
    <rPh sb="95" eb="97">
      <t>コウシン</t>
    </rPh>
    <rPh sb="97" eb="98">
      <t>リツ</t>
    </rPh>
    <rPh sb="100" eb="102">
      <t>ルイジ</t>
    </rPh>
    <rPh sb="102" eb="104">
      <t>ダンタイ</t>
    </rPh>
    <rPh sb="104" eb="107">
      <t>ヘイキンチ</t>
    </rPh>
    <rPh sb="109" eb="110">
      <t>オオ</t>
    </rPh>
    <rPh sb="112" eb="114">
      <t>シタマワ</t>
    </rPh>
    <phoneticPr fontId="4"/>
  </si>
  <si>
    <t>　現在一般会計繰入金に頼っている状況にある。
人口の減少による料金収入の減少、施設等の更新による償還金の増加及び物価高騰に伴い、経営状況はより厳しい状態である。
　今後、公営企業の適用化がＲ6年度からの開始に伴い、収支計画の見直しが必要となるため、新たな収支計画を基に、住民負担を考慮したうえで、料金改定を検討する。
　また、水道未加入者の接続の向上に努め、経費削減については継続して行う。</t>
    <rPh sb="1" eb="3">
      <t>ゲンザイ</t>
    </rPh>
    <rPh sb="3" eb="5">
      <t>イッパン</t>
    </rPh>
    <rPh sb="5" eb="7">
      <t>カイケイ</t>
    </rPh>
    <rPh sb="7" eb="10">
      <t>クリイレキン</t>
    </rPh>
    <rPh sb="11" eb="12">
      <t>タヨ</t>
    </rPh>
    <rPh sb="16" eb="18">
      <t>ジョウキョウ</t>
    </rPh>
    <rPh sb="23" eb="25">
      <t>ジンコウ</t>
    </rPh>
    <rPh sb="26" eb="28">
      <t>ゲンショウ</t>
    </rPh>
    <rPh sb="31" eb="33">
      <t>リョウキン</t>
    </rPh>
    <rPh sb="33" eb="35">
      <t>シュウニュウ</t>
    </rPh>
    <rPh sb="36" eb="38">
      <t>ゲンショウ</t>
    </rPh>
    <rPh sb="39" eb="41">
      <t>シセツ</t>
    </rPh>
    <rPh sb="41" eb="42">
      <t>トウ</t>
    </rPh>
    <rPh sb="43" eb="45">
      <t>コウシン</t>
    </rPh>
    <rPh sb="48" eb="51">
      <t>ショウカンキン</t>
    </rPh>
    <rPh sb="52" eb="54">
      <t>ゾウカ</t>
    </rPh>
    <rPh sb="54" eb="55">
      <t>オヨ</t>
    </rPh>
    <rPh sb="56" eb="58">
      <t>ブッカ</t>
    </rPh>
    <rPh sb="58" eb="60">
      <t>コウトウ</t>
    </rPh>
    <rPh sb="61" eb="62">
      <t>トモナ</t>
    </rPh>
    <rPh sb="64" eb="66">
      <t>ケイエイ</t>
    </rPh>
    <rPh sb="66" eb="68">
      <t>ジョウキョウ</t>
    </rPh>
    <rPh sb="71" eb="72">
      <t>キビ</t>
    </rPh>
    <rPh sb="74" eb="76">
      <t>ジョウタイ</t>
    </rPh>
    <rPh sb="82" eb="84">
      <t>コンゴ</t>
    </rPh>
    <rPh sb="85" eb="87">
      <t>コウエイ</t>
    </rPh>
    <rPh sb="87" eb="89">
      <t>キギョウ</t>
    </rPh>
    <rPh sb="90" eb="92">
      <t>テキヨウ</t>
    </rPh>
    <rPh sb="92" eb="93">
      <t>カ</t>
    </rPh>
    <rPh sb="96" eb="98">
      <t>ネンド</t>
    </rPh>
    <rPh sb="101" eb="103">
      <t>カイシ</t>
    </rPh>
    <rPh sb="104" eb="105">
      <t>トモナ</t>
    </rPh>
    <rPh sb="107" eb="109">
      <t>シュウシ</t>
    </rPh>
    <rPh sb="109" eb="111">
      <t>ケイカク</t>
    </rPh>
    <rPh sb="112" eb="114">
      <t>ミナオ</t>
    </rPh>
    <rPh sb="116" eb="118">
      <t>ヒツヨウ</t>
    </rPh>
    <rPh sb="124" eb="125">
      <t>アラ</t>
    </rPh>
    <rPh sb="127" eb="129">
      <t>シュウシ</t>
    </rPh>
    <rPh sb="129" eb="131">
      <t>ケイカク</t>
    </rPh>
    <rPh sb="132" eb="133">
      <t>モト</t>
    </rPh>
    <rPh sb="135" eb="137">
      <t>ジュウミン</t>
    </rPh>
    <rPh sb="137" eb="139">
      <t>フタン</t>
    </rPh>
    <rPh sb="140" eb="142">
      <t>コウリョ</t>
    </rPh>
    <rPh sb="148" eb="150">
      <t>リョウキン</t>
    </rPh>
    <rPh sb="150" eb="152">
      <t>カイテイ</t>
    </rPh>
    <rPh sb="153" eb="155">
      <t>ケントウ</t>
    </rPh>
    <rPh sb="163" eb="165">
      <t>スイドウ</t>
    </rPh>
    <rPh sb="165" eb="169">
      <t>ミカニュウシャ</t>
    </rPh>
    <rPh sb="170" eb="172">
      <t>セツゾク</t>
    </rPh>
    <rPh sb="173" eb="175">
      <t>コウジョウ</t>
    </rPh>
    <rPh sb="176" eb="177">
      <t>ツト</t>
    </rPh>
    <rPh sb="179" eb="181">
      <t>ケイヒ</t>
    </rPh>
    <rPh sb="181" eb="183">
      <t>サクゲン</t>
    </rPh>
    <rPh sb="188" eb="190">
      <t>ケイゾク</t>
    </rPh>
    <rPh sb="192" eb="193">
      <t>オコナ</t>
    </rPh>
    <phoneticPr fontId="4"/>
  </si>
  <si>
    <t>　当町での収益的収支比率及び料金回収率については今年度、過去複数年度においても類似団体平均と比較すると上回っている。
　しかし、Ｒ1年度には消費税の増税に伴う料金改定を行うが、料金収入増加の効果より人口減少、物価高騰及び施設の更新事業に伴い、現在も料金収入が減少し、Ｈ30年度以降の収益的収支比率、料金回収率は右肩下がりである状況のため今後も経費削減に努め、料金改定も検討しなくてはならない。
　企業債残高対給水収益比率については、施設の更新事業の実施に伴い増加しているが平準化を図りながら行う。
　有収率については、Ｈ30年度以降右肩あがりＲ2からは類似団体平均値よりも上回っているが、今年度は昨年度より低下し、国から目標設定されている95％には及ばないため、今後も漏水を減らし、水道の普及率を上げ有収率の改善に努める。</t>
    <rPh sb="1" eb="3">
      <t>トウチョウ</t>
    </rPh>
    <rPh sb="5" eb="7">
      <t>シュウエキ</t>
    </rPh>
    <rPh sb="7" eb="8">
      <t>テキ</t>
    </rPh>
    <rPh sb="8" eb="10">
      <t>シュウシ</t>
    </rPh>
    <rPh sb="10" eb="12">
      <t>ヒリツ</t>
    </rPh>
    <rPh sb="12" eb="13">
      <t>オヨ</t>
    </rPh>
    <rPh sb="14" eb="16">
      <t>リョウキン</t>
    </rPh>
    <rPh sb="16" eb="19">
      <t>カイシュウリツ</t>
    </rPh>
    <rPh sb="24" eb="27">
      <t>コンネンド</t>
    </rPh>
    <rPh sb="28" eb="30">
      <t>カコ</t>
    </rPh>
    <rPh sb="30" eb="32">
      <t>フクスウ</t>
    </rPh>
    <rPh sb="32" eb="34">
      <t>ネンド</t>
    </rPh>
    <rPh sb="39" eb="41">
      <t>ルイジ</t>
    </rPh>
    <rPh sb="41" eb="43">
      <t>ダンタイ</t>
    </rPh>
    <rPh sb="43" eb="45">
      <t>ヘイキン</t>
    </rPh>
    <rPh sb="46" eb="48">
      <t>ヒカク</t>
    </rPh>
    <rPh sb="51" eb="53">
      <t>ウワマワ</t>
    </rPh>
    <rPh sb="84" eb="85">
      <t>オコナ</t>
    </rPh>
    <rPh sb="88" eb="90">
      <t>リョウキン</t>
    </rPh>
    <rPh sb="90" eb="92">
      <t>シュウニュウ</t>
    </rPh>
    <rPh sb="92" eb="94">
      <t>ゾウカ</t>
    </rPh>
    <rPh sb="95" eb="97">
      <t>コウカ</t>
    </rPh>
    <rPh sb="118" eb="119">
      <t>トモナ</t>
    </rPh>
    <rPh sb="124" eb="126">
      <t>リョウキン</t>
    </rPh>
    <rPh sb="126" eb="128">
      <t>シュウニュウ</t>
    </rPh>
    <rPh sb="136" eb="138">
      <t>ネンド</t>
    </rPh>
    <rPh sb="138" eb="140">
      <t>イコウ</t>
    </rPh>
    <rPh sb="141" eb="144">
      <t>シュウエキテキ</t>
    </rPh>
    <rPh sb="144" eb="146">
      <t>シュウシ</t>
    </rPh>
    <rPh sb="146" eb="148">
      <t>ヒリツ</t>
    </rPh>
    <rPh sb="149" eb="151">
      <t>リョウキン</t>
    </rPh>
    <rPh sb="151" eb="154">
      <t>カイシュウリツ</t>
    </rPh>
    <rPh sb="155" eb="157">
      <t>ミギカタ</t>
    </rPh>
    <rPh sb="157" eb="158">
      <t>サ</t>
    </rPh>
    <rPh sb="163" eb="165">
      <t>ジョウキョウ</t>
    </rPh>
    <rPh sb="168" eb="170">
      <t>コンゴ</t>
    </rPh>
    <rPh sb="171" eb="173">
      <t>ケイヒ</t>
    </rPh>
    <rPh sb="173" eb="175">
      <t>サクゲン</t>
    </rPh>
    <rPh sb="176" eb="177">
      <t>ツト</t>
    </rPh>
    <rPh sb="179" eb="181">
      <t>リョウキン</t>
    </rPh>
    <rPh sb="181" eb="183">
      <t>カイテイ</t>
    </rPh>
    <rPh sb="184" eb="186">
      <t>ケントウ</t>
    </rPh>
    <rPh sb="198" eb="200">
      <t>キギョウ</t>
    </rPh>
    <rPh sb="200" eb="201">
      <t>サイ</t>
    </rPh>
    <rPh sb="201" eb="203">
      <t>ザンダカ</t>
    </rPh>
    <rPh sb="203" eb="204">
      <t>タイ</t>
    </rPh>
    <rPh sb="204" eb="206">
      <t>キュウスイ</t>
    </rPh>
    <rPh sb="206" eb="208">
      <t>シュウエキ</t>
    </rPh>
    <rPh sb="208" eb="210">
      <t>ヒリツ</t>
    </rPh>
    <rPh sb="216" eb="218">
      <t>シセツ</t>
    </rPh>
    <rPh sb="219" eb="221">
      <t>コウシン</t>
    </rPh>
    <rPh sb="221" eb="223">
      <t>ジギョウ</t>
    </rPh>
    <rPh sb="224" eb="226">
      <t>ジッシ</t>
    </rPh>
    <rPh sb="227" eb="228">
      <t>トモナ</t>
    </rPh>
    <rPh sb="229" eb="231">
      <t>ゾウカ</t>
    </rPh>
    <rPh sb="236" eb="239">
      <t>ヘイジュンカ</t>
    </rPh>
    <rPh sb="240" eb="241">
      <t>ハカ</t>
    </rPh>
    <rPh sb="245" eb="246">
      <t>オコナ</t>
    </rPh>
    <rPh sb="294" eb="297">
      <t>コンネンド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</si>
</sst>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C0-404E-B3DF-03F34507AA1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D6C0-404E-B3DF-03F34507AA1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51.86</c:v>
                </c:pt>
                <c:pt idx="1">
                  <c:v>50.96</c:v>
                </c:pt>
                <c:pt idx="2">
                  <c:v>51.32</c:v>
                </c:pt>
                <c:pt idx="3">
                  <c:v>50.21</c:v>
                </c:pt>
                <c:pt idx="4">
                  <c:v>48.59</c:v>
                </c:pt>
              </c:numCache>
            </c:numRef>
          </c:val>
          <c:extLst>
            <c:ext xmlns:c16="http://schemas.microsoft.com/office/drawing/2014/chart" uri="{C3380CC4-5D6E-409C-BE32-E72D297353CC}">
              <c16:uniqueId val="{00000000-D796-4F06-834E-8F47E7AAF61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D796-4F06-834E-8F47E7AAF61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71.05</c:v>
                </c:pt>
                <c:pt idx="1">
                  <c:v>72.09</c:v>
                </c:pt>
                <c:pt idx="2">
                  <c:v>73.25</c:v>
                </c:pt>
                <c:pt idx="3">
                  <c:v>73.73</c:v>
                </c:pt>
                <c:pt idx="4">
                  <c:v>72.22</c:v>
                </c:pt>
              </c:numCache>
            </c:numRef>
          </c:val>
          <c:extLst>
            <c:ext xmlns:c16="http://schemas.microsoft.com/office/drawing/2014/chart" uri="{C3380CC4-5D6E-409C-BE32-E72D297353CC}">
              <c16:uniqueId val="{00000000-3704-433A-B51F-85F1BEF55F5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3704-433A-B51F-85F1BEF55F5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100.42</c:v>
                </c:pt>
                <c:pt idx="1">
                  <c:v>88.05</c:v>
                </c:pt>
                <c:pt idx="2">
                  <c:v>85.13</c:v>
                </c:pt>
                <c:pt idx="3">
                  <c:v>81.92</c:v>
                </c:pt>
                <c:pt idx="4">
                  <c:v>76.930000000000007</c:v>
                </c:pt>
              </c:numCache>
            </c:numRef>
          </c:val>
          <c:extLst>
            <c:ext xmlns:c16="http://schemas.microsoft.com/office/drawing/2014/chart" uri="{C3380CC4-5D6E-409C-BE32-E72D297353CC}">
              <c16:uniqueId val="{00000000-206F-4C3A-BDB0-605242F7F90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206F-4C3A-BDB0-605242F7F90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C8-4050-AA19-77E496387EB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C8-4050-AA19-77E496387EB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5E-4A9B-98B6-D377847B57F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5E-4A9B-98B6-D377847B57F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D7-4C91-9948-49D82E564D6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D7-4C91-9948-49D82E564D6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61-4B3C-A196-FFAB4994CEB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61-4B3C-A196-FFAB4994CEB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409.25</c:v>
                </c:pt>
                <c:pt idx="1">
                  <c:v>375.88</c:v>
                </c:pt>
                <c:pt idx="2">
                  <c:v>347.32</c:v>
                </c:pt>
                <c:pt idx="3">
                  <c:v>497.87</c:v>
                </c:pt>
                <c:pt idx="4">
                  <c:v>470.09</c:v>
                </c:pt>
              </c:numCache>
            </c:numRef>
          </c:val>
          <c:extLst>
            <c:ext xmlns:c16="http://schemas.microsoft.com/office/drawing/2014/chart" uri="{C3380CC4-5D6E-409C-BE32-E72D297353CC}">
              <c16:uniqueId val="{00000000-9770-477D-964B-AC5654B01C4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9770-477D-964B-AC5654B01C4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91.67</c:v>
                </c:pt>
                <c:pt idx="1">
                  <c:v>82.82</c:v>
                </c:pt>
                <c:pt idx="2">
                  <c:v>82.1</c:v>
                </c:pt>
                <c:pt idx="3">
                  <c:v>78.290000000000006</c:v>
                </c:pt>
                <c:pt idx="4">
                  <c:v>65.8</c:v>
                </c:pt>
              </c:numCache>
            </c:numRef>
          </c:val>
          <c:extLst>
            <c:ext xmlns:c16="http://schemas.microsoft.com/office/drawing/2014/chart" uri="{C3380CC4-5D6E-409C-BE32-E72D297353CC}">
              <c16:uniqueId val="{00000000-4039-45DB-8460-7BDB918CD05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4039-45DB-8460-7BDB918CD05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362.86</c:v>
                </c:pt>
                <c:pt idx="1">
                  <c:v>400.71</c:v>
                </c:pt>
                <c:pt idx="2">
                  <c:v>406.05</c:v>
                </c:pt>
                <c:pt idx="3">
                  <c:v>428.81</c:v>
                </c:pt>
                <c:pt idx="4">
                  <c:v>517.20000000000005</c:v>
                </c:pt>
              </c:numCache>
            </c:numRef>
          </c:val>
          <c:extLst>
            <c:ext xmlns:c16="http://schemas.microsoft.com/office/drawing/2014/chart" uri="{C3380CC4-5D6E-409C-BE32-E72D297353CC}">
              <c16:uniqueId val="{00000000-3CCC-4727-978A-B5AF979C9E0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3CCC-4727-978A-B5AF979C9E0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苫前町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2839</v>
      </c>
      <c r="AM8" s="37"/>
      <c r="AN8" s="37"/>
      <c r="AO8" s="37"/>
      <c r="AP8" s="37"/>
      <c r="AQ8" s="37"/>
      <c r="AR8" s="37"/>
      <c r="AS8" s="37"/>
      <c r="AT8" s="38">
        <f>データ!$S$6</f>
        <v>454.6</v>
      </c>
      <c r="AU8" s="38"/>
      <c r="AV8" s="38"/>
      <c r="AW8" s="38"/>
      <c r="AX8" s="38"/>
      <c r="AY8" s="38"/>
      <c r="AZ8" s="38"/>
      <c r="BA8" s="38"/>
      <c r="BB8" s="38">
        <f>データ!$T$6</f>
        <v>6.25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99.1</v>
      </c>
      <c r="Q10" s="38"/>
      <c r="R10" s="38"/>
      <c r="S10" s="38"/>
      <c r="T10" s="38"/>
      <c r="U10" s="38"/>
      <c r="V10" s="38"/>
      <c r="W10" s="37">
        <f>データ!$Q$6</f>
        <v>5900</v>
      </c>
      <c r="X10" s="37"/>
      <c r="Y10" s="37"/>
      <c r="Z10" s="37"/>
      <c r="AA10" s="37"/>
      <c r="AB10" s="37"/>
      <c r="AC10" s="37"/>
      <c r="AD10" s="2"/>
      <c r="AE10" s="2"/>
      <c r="AF10" s="2"/>
      <c r="AG10" s="2"/>
      <c r="AH10" s="2"/>
      <c r="AI10" s="2"/>
      <c r="AJ10" s="2"/>
      <c r="AK10" s="2"/>
      <c r="AL10" s="37">
        <f>データ!$U$6</f>
        <v>2754</v>
      </c>
      <c r="AM10" s="37"/>
      <c r="AN10" s="37"/>
      <c r="AO10" s="37"/>
      <c r="AP10" s="37"/>
      <c r="AQ10" s="37"/>
      <c r="AR10" s="37"/>
      <c r="AS10" s="37"/>
      <c r="AT10" s="38">
        <f>データ!$V$6</f>
        <v>54.17</v>
      </c>
      <c r="AU10" s="38"/>
      <c r="AV10" s="38"/>
      <c r="AW10" s="38"/>
      <c r="AX10" s="38"/>
      <c r="AY10" s="38"/>
      <c r="AZ10" s="38"/>
      <c r="BA10" s="38"/>
      <c r="BB10" s="38">
        <f>データ!$W$6</f>
        <v>50.84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118</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eG3baLN8ozcNNesmRmvMu8LrM445KwsM1OomNioX9ykxmydMU2/9eG9QhoaO4JVlMUd07XFbBtnySY2ZfOJf4Q==" saltValue="880jN66mrgedce5WSIGNx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14834</v>
      </c>
      <c r="D6" s="20">
        <f t="shared" si="3"/>
        <v>47</v>
      </c>
      <c r="E6" s="20">
        <f t="shared" si="3"/>
        <v>1</v>
      </c>
      <c r="F6" s="20">
        <f t="shared" si="3"/>
        <v>0</v>
      </c>
      <c r="G6" s="20">
        <f t="shared" si="3"/>
        <v>0</v>
      </c>
      <c r="H6" s="20" t="str">
        <f t="shared" si="3"/>
        <v>北海道　苫前町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99.1</v>
      </c>
      <c r="Q6" s="21">
        <f t="shared" si="3"/>
        <v>5900</v>
      </c>
      <c r="R6" s="21">
        <f t="shared" si="3"/>
        <v>2839</v>
      </c>
      <c r="S6" s="21">
        <f t="shared" si="3"/>
        <v>454.6</v>
      </c>
      <c r="T6" s="21">
        <f t="shared" si="3"/>
        <v>6.25</v>
      </c>
      <c r="U6" s="21">
        <f t="shared" si="3"/>
        <v>2754</v>
      </c>
      <c r="V6" s="21">
        <f t="shared" si="3"/>
        <v>54.17</v>
      </c>
      <c r="W6" s="21">
        <f t="shared" si="3"/>
        <v>50.84</v>
      </c>
      <c r="X6" s="22">
        <f>IF(X7="",NA(),X7)</f>
        <v>100.42</v>
      </c>
      <c r="Y6" s="22">
        <f t="shared" ref="Y6:AG6" si="4">IF(Y7="",NA(),Y7)</f>
        <v>88.05</v>
      </c>
      <c r="Z6" s="22">
        <f t="shared" si="4"/>
        <v>85.13</v>
      </c>
      <c r="AA6" s="22">
        <f t="shared" si="4"/>
        <v>81.92</v>
      </c>
      <c r="AB6" s="22">
        <f t="shared" si="4"/>
        <v>76.930000000000007</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409.25</v>
      </c>
      <c r="BF6" s="22">
        <f t="shared" ref="BF6:BN6" si="7">IF(BF7="",NA(),BF7)</f>
        <v>375.88</v>
      </c>
      <c r="BG6" s="22">
        <f t="shared" si="7"/>
        <v>347.32</v>
      </c>
      <c r="BH6" s="22">
        <f t="shared" si="7"/>
        <v>497.87</v>
      </c>
      <c r="BI6" s="22">
        <f t="shared" si="7"/>
        <v>470.09</v>
      </c>
      <c r="BJ6" s="22">
        <f t="shared" si="7"/>
        <v>1007.7</v>
      </c>
      <c r="BK6" s="22">
        <f t="shared" si="7"/>
        <v>1018.52</v>
      </c>
      <c r="BL6" s="22">
        <f t="shared" si="7"/>
        <v>949.61</v>
      </c>
      <c r="BM6" s="22">
        <f t="shared" si="7"/>
        <v>918.84</v>
      </c>
      <c r="BN6" s="22">
        <f t="shared" si="7"/>
        <v>955.49</v>
      </c>
      <c r="BO6" s="21" t="str">
        <f>IF(BO7="","",IF(BO7="-","【-】","【"&amp;SUBSTITUTE(TEXT(BO7,"#,##0.00"),"-","△")&amp;"】"))</f>
        <v>【982.48】</v>
      </c>
      <c r="BP6" s="22">
        <f>IF(BP7="",NA(),BP7)</f>
        <v>91.67</v>
      </c>
      <c r="BQ6" s="22">
        <f t="shared" ref="BQ6:BY6" si="8">IF(BQ7="",NA(),BQ7)</f>
        <v>82.82</v>
      </c>
      <c r="BR6" s="22">
        <f t="shared" si="8"/>
        <v>82.1</v>
      </c>
      <c r="BS6" s="22">
        <f t="shared" si="8"/>
        <v>78.290000000000006</v>
      </c>
      <c r="BT6" s="22">
        <f t="shared" si="8"/>
        <v>65.8</v>
      </c>
      <c r="BU6" s="22">
        <f t="shared" si="8"/>
        <v>59.22</v>
      </c>
      <c r="BV6" s="22">
        <f t="shared" si="8"/>
        <v>58.79</v>
      </c>
      <c r="BW6" s="22">
        <f t="shared" si="8"/>
        <v>58.41</v>
      </c>
      <c r="BX6" s="22">
        <f t="shared" si="8"/>
        <v>58.27</v>
      </c>
      <c r="BY6" s="22">
        <f t="shared" si="8"/>
        <v>55.15</v>
      </c>
      <c r="BZ6" s="21" t="str">
        <f>IF(BZ7="","",IF(BZ7="-","【-】","【"&amp;SUBSTITUTE(TEXT(BZ7,"#,##0.00"),"-","△")&amp;"】"))</f>
        <v>【50.61】</v>
      </c>
      <c r="CA6" s="22">
        <f>IF(CA7="",NA(),CA7)</f>
        <v>362.86</v>
      </c>
      <c r="CB6" s="22">
        <f t="shared" ref="CB6:CJ6" si="9">IF(CB7="",NA(),CB7)</f>
        <v>400.71</v>
      </c>
      <c r="CC6" s="22">
        <f t="shared" si="9"/>
        <v>406.05</v>
      </c>
      <c r="CD6" s="22">
        <f t="shared" si="9"/>
        <v>428.81</v>
      </c>
      <c r="CE6" s="22">
        <f t="shared" si="9"/>
        <v>517.20000000000005</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51.86</v>
      </c>
      <c r="CM6" s="22">
        <f t="shared" ref="CM6:CU6" si="10">IF(CM7="",NA(),CM7)</f>
        <v>50.96</v>
      </c>
      <c r="CN6" s="22">
        <f t="shared" si="10"/>
        <v>51.32</v>
      </c>
      <c r="CO6" s="22">
        <f t="shared" si="10"/>
        <v>50.21</v>
      </c>
      <c r="CP6" s="22">
        <f t="shared" si="10"/>
        <v>48.59</v>
      </c>
      <c r="CQ6" s="22">
        <f t="shared" si="10"/>
        <v>56.76</v>
      </c>
      <c r="CR6" s="22">
        <f t="shared" si="10"/>
        <v>56.04</v>
      </c>
      <c r="CS6" s="22">
        <f t="shared" si="10"/>
        <v>58.52</v>
      </c>
      <c r="CT6" s="22">
        <f t="shared" si="10"/>
        <v>58.88</v>
      </c>
      <c r="CU6" s="22">
        <f t="shared" si="10"/>
        <v>58.16</v>
      </c>
      <c r="CV6" s="21" t="str">
        <f>IF(CV7="","",IF(CV7="-","【-】","【"&amp;SUBSTITUTE(TEXT(CV7,"#,##0.00"),"-","△")&amp;"】"))</f>
        <v>【56.15】</v>
      </c>
      <c r="CW6" s="22">
        <f>IF(CW7="",NA(),CW7)</f>
        <v>71.05</v>
      </c>
      <c r="CX6" s="22">
        <f t="shared" ref="CX6:DF6" si="11">IF(CX7="",NA(),CX7)</f>
        <v>72.09</v>
      </c>
      <c r="CY6" s="22">
        <f t="shared" si="11"/>
        <v>73.25</v>
      </c>
      <c r="CZ6" s="22">
        <f t="shared" si="11"/>
        <v>73.73</v>
      </c>
      <c r="DA6" s="22">
        <f t="shared" si="11"/>
        <v>72.22</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14834</v>
      </c>
      <c r="D7" s="24">
        <v>47</v>
      </c>
      <c r="E7" s="24">
        <v>1</v>
      </c>
      <c r="F7" s="24">
        <v>0</v>
      </c>
      <c r="G7" s="24">
        <v>0</v>
      </c>
      <c r="H7" s="24" t="s">
        <v>96</v>
      </c>
      <c r="I7" s="24" t="s">
        <v>97</v>
      </c>
      <c r="J7" s="24" t="s">
        <v>98</v>
      </c>
      <c r="K7" s="24" t="s">
        <v>99</v>
      </c>
      <c r="L7" s="24" t="s">
        <v>100</v>
      </c>
      <c r="M7" s="24" t="s">
        <v>101</v>
      </c>
      <c r="N7" s="25" t="s">
        <v>102</v>
      </c>
      <c r="O7" s="25" t="s">
        <v>103</v>
      </c>
      <c r="P7" s="25">
        <v>99.1</v>
      </c>
      <c r="Q7" s="25">
        <v>5900</v>
      </c>
      <c r="R7" s="25">
        <v>2839</v>
      </c>
      <c r="S7" s="25">
        <v>454.6</v>
      </c>
      <c r="T7" s="25">
        <v>6.25</v>
      </c>
      <c r="U7" s="25">
        <v>2754</v>
      </c>
      <c r="V7" s="25">
        <v>54.17</v>
      </c>
      <c r="W7" s="25">
        <v>50.84</v>
      </c>
      <c r="X7" s="25">
        <v>100.42</v>
      </c>
      <c r="Y7" s="25">
        <v>88.05</v>
      </c>
      <c r="Z7" s="25">
        <v>85.13</v>
      </c>
      <c r="AA7" s="25">
        <v>81.92</v>
      </c>
      <c r="AB7" s="25">
        <v>76.930000000000007</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409.25</v>
      </c>
      <c r="BF7" s="25">
        <v>375.88</v>
      </c>
      <c r="BG7" s="25">
        <v>347.32</v>
      </c>
      <c r="BH7" s="25">
        <v>497.87</v>
      </c>
      <c r="BI7" s="25">
        <v>470.09</v>
      </c>
      <c r="BJ7" s="25">
        <v>1007.7</v>
      </c>
      <c r="BK7" s="25">
        <v>1018.52</v>
      </c>
      <c r="BL7" s="25">
        <v>949.61</v>
      </c>
      <c r="BM7" s="25">
        <v>918.84</v>
      </c>
      <c r="BN7" s="25">
        <v>955.49</v>
      </c>
      <c r="BO7" s="25">
        <v>982.48</v>
      </c>
      <c r="BP7" s="25">
        <v>91.67</v>
      </c>
      <c r="BQ7" s="25">
        <v>82.82</v>
      </c>
      <c r="BR7" s="25">
        <v>82.1</v>
      </c>
      <c r="BS7" s="25">
        <v>78.290000000000006</v>
      </c>
      <c r="BT7" s="25">
        <v>65.8</v>
      </c>
      <c r="BU7" s="25">
        <v>59.22</v>
      </c>
      <c r="BV7" s="25">
        <v>58.79</v>
      </c>
      <c r="BW7" s="25">
        <v>58.41</v>
      </c>
      <c r="BX7" s="25">
        <v>58.27</v>
      </c>
      <c r="BY7" s="25">
        <v>55.15</v>
      </c>
      <c r="BZ7" s="25">
        <v>50.61</v>
      </c>
      <c r="CA7" s="25">
        <v>362.86</v>
      </c>
      <c r="CB7" s="25">
        <v>400.71</v>
      </c>
      <c r="CC7" s="25">
        <v>406.05</v>
      </c>
      <c r="CD7" s="25">
        <v>428.81</v>
      </c>
      <c r="CE7" s="25">
        <v>517.20000000000005</v>
      </c>
      <c r="CF7" s="25">
        <v>292.89999999999998</v>
      </c>
      <c r="CG7" s="25">
        <v>298.25</v>
      </c>
      <c r="CH7" s="25">
        <v>303.27999999999997</v>
      </c>
      <c r="CI7" s="25">
        <v>303.81</v>
      </c>
      <c r="CJ7" s="25">
        <v>310.26</v>
      </c>
      <c r="CK7" s="25">
        <v>320.83</v>
      </c>
      <c r="CL7" s="25">
        <v>51.86</v>
      </c>
      <c r="CM7" s="25">
        <v>50.96</v>
      </c>
      <c r="CN7" s="25">
        <v>51.32</v>
      </c>
      <c r="CO7" s="25">
        <v>50.21</v>
      </c>
      <c r="CP7" s="25">
        <v>48.59</v>
      </c>
      <c r="CQ7" s="25">
        <v>56.76</v>
      </c>
      <c r="CR7" s="25">
        <v>56.04</v>
      </c>
      <c r="CS7" s="25">
        <v>58.52</v>
      </c>
      <c r="CT7" s="25">
        <v>58.88</v>
      </c>
      <c r="CU7" s="25">
        <v>58.16</v>
      </c>
      <c r="CV7" s="25">
        <v>56.15</v>
      </c>
      <c r="CW7" s="25">
        <v>71.05</v>
      </c>
      <c r="CX7" s="25">
        <v>72.09</v>
      </c>
      <c r="CY7" s="25">
        <v>73.25</v>
      </c>
      <c r="CZ7" s="25">
        <v>73.73</v>
      </c>
      <c r="DA7" s="25">
        <v>72.22</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教人</cp:lastModifiedBy>
  <cp:lastPrinted>2024-01-29T04:32:49Z</cp:lastPrinted>
  <dcterms:created xsi:type="dcterms:W3CDTF">2023-12-05T01:04:01Z</dcterms:created>
  <dcterms:modified xsi:type="dcterms:W3CDTF">2024-01-29T04:35:32Z</dcterms:modified>
  <cp:category/>
</cp:coreProperties>
</file>