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Y:\下水道\経営比較分析表\R04決算\"/>
    </mc:Choice>
  </mc:AlternateContent>
  <xr:revisionPtr revIDLastSave="0" documentId="8_{4E863981-2137-4CE0-B6A9-BECE529550AA}" xr6:coauthVersionLast="47" xr6:coauthVersionMax="47" xr10:uidLastSave="{00000000-0000-0000-0000-000000000000}"/>
  <workbookProtection workbookAlgorithmName="SHA-512" workbookHashValue="X5E+hE3MJ1sCsM9CldrPH8W59vfPc19jJjRMSz32nde+mVTqUUIjQJpyQFnPwWmxfJRtawHOsMwfjNeM6uy5hQ==" workbookSaltValue="QmBvLv0V+t3/LwLK680Bk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L10" i="4"/>
  <c r="AD10" i="4"/>
  <c r="P10" i="4"/>
  <c r="B10" i="4"/>
  <c r="AD8" i="4"/>
  <c r="W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<sst xmlns="http://schemas.openxmlformats.org/spreadsheetml/2006/main" count="236" uniqueCount="120">
  <si>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</si>
  <si>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</si>
  <si>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</si>
  <si>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</si>
  <si>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</si>
  <si>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</si>
  <si>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</si>
  <si>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</si>
  <si>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</si>
  <si>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</si>
  <si>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</si>
  <si>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</si>
  <si>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</si>
  <si>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</si>
  <si>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</si>
  <si>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</si>
  <si>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</si>
  <si>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</si>
  <si>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</si>
  <si>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</si>
  <si>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</si>
  <si>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</si>
  <si>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</si>
  <si>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</si>
  <si>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</si>
  <si>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</si>
  <si>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</si>
  <si>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</si>
  <si>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</si>
  <si>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</si>
  <si>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</si>
  <si>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</si>
  <si>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</si>
  <si>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</si>
  <si>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</si>
  <si>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</si>
  <si>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</si>
  <si>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</si>
  <si>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</si>
  <si>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</si>
  <si>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</si>
  <si>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</si>
  <si>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</si>
  <si>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</si>
  <si>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</si>
  <si>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</si>
  <si>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</si>
  <si>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</si>
  <si>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</si>
  <si>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</si>
  <si>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</si>
  <si>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</si>
  <si>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</si>
  <si>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</si>
  <si>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</si>
  <si>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</si>
  <si>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</si>
  <si>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</si>
  <si>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</si>
  <si>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</si>
  <si>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</si>
  <si>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</si>
  <si>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</si>
  <si>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</si>
  <si>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</si>
  <si>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</si>
  <si>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</si>
  <si>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</si>
  <si>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</si>
  <si>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</si>
  <si>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</si>
  <si>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</si>
  <si>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</si>
  <si>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</si>
  <si>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</si>
  <si>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</si>
  <si>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</si>
  <si>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</si>
  <si>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</si>
  <si>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</si>
  <si>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</si>
  <si>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</si>
  <si>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</si>
  <si>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</si>
  <si>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</si>
  <si>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</si>
  <si>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</si>
  <si>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</si>
  <si>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</si>
  <si>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</si>
  <si>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</si>
  <si>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</si>
  <si>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</si>
  <si>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</si>
  <si>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</si>
  <si>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</si>
  <si>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</si>
  <si>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</si>
  <si>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</si>
  <si>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</si>
  <si>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</si>
  <si>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</si>
  <si>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</si>
  <si>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</si>
  <si>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</si>
  <si>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</si>
  <si>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</si>
  <si>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</si>
  <si>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</si>
  <si>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</si>
  <si>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</si>
  <si>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</si>
  <si>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</si>
  <si>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</si>
  <si>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</si>
  <si>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</si>
  <si>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</si>
  <si>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経営を将来にわたって安定的に継続していくため他会計からの繰入金に依存せず、中長期的に自立・安定した経営基盤を築く必要がある。そのため、可能な限り使用料収入による汚水処理原価を回収する必要があることから、水洗化率の向上と使用料の適正化を図ることが重要である。
　老朽化対策については、個々の施設ごとの老朽化状況に応じて順次改築するストックマネジメント計画の策定による、下水道施設全体を見渡して改築需要を勘案しつつ、維持管理・改築（更新・長寿命化対策）を実施して継続的な下水道事業運営を確保する。</t>
    <phoneticPr fontId="4"/>
  </si>
  <si>
    <t>　管渠普及率の上昇に伴い水洗化率も堅調に上昇している。
　また、企業債残高対事業規模比率については、管渠整備が一通り完了し、新たな起債を発行していないため比率が低下しており類似団体と比較しても低い数値となっている。
　しかしながら、経費回収率が類似団体と比較しても低く推移しているが、一般会計からの繰入に依存している状況が続いているとともに、汚水処理原価も維持管理費の増により、類似団体と比較して倍以上のコストを要しているところである。
　さらに、施設利用率が50％前後を維持していたが、令和２年度からは類似団体と比較しても平均値を下回る状況となっている。
　令和６年度からは公営企業法適用開始となることが予定されていることから、今後においても、更なるコストの見直しを行い維持管理の適正化を図ることにより更なる水洗化率の向上を図ることが必要である。　</t>
    <rPh sb="280" eb="282">
      <t>レイワ</t>
    </rPh>
    <rPh sb="283" eb="285">
      <t>ネンド</t>
    </rPh>
    <rPh sb="288" eb="290">
      <t>コウエイ</t>
    </rPh>
    <rPh sb="290" eb="292">
      <t>キギョウ</t>
    </rPh>
    <rPh sb="292" eb="293">
      <t>ホウ</t>
    </rPh>
    <rPh sb="293" eb="295">
      <t>テキヨウ</t>
    </rPh>
    <rPh sb="295" eb="297">
      <t>カイシ</t>
    </rPh>
    <rPh sb="303" eb="305">
      <t>ヨテイ</t>
    </rPh>
    <rPh sb="323" eb="324">
      <t>サラ</t>
    </rPh>
    <phoneticPr fontId="4"/>
  </si>
  <si>
    <t>　平成30年度で下水道管渠整備事業が完了したため、既存施設を有効活用するための長期更新計画に基づくストックマネジメント計画を策定し、年次更新に必要な財源の確保に努め設備投資の抑制を図る。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</si>
</sst>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1.51</c:v>
                </c:pt>
                <c:pt idx="1">
                  <c:v>0</c:v>
                </c:pt>
                <c:pt idx="2">
                  <c:v>0</c:v>
                </c:pt>
                <c:pt idx="3">
                  <c:v>0</c:v>
                </c:pt>
                <c:pt idx="4">
                  <c:v>0</c:v>
                </c:pt>
              </c:numCache>
            </c:numRef>
          </c:val>
          <c:extLst>
            <c:ext xmlns:c16="http://schemas.microsoft.com/office/drawing/2014/chart" uri="{C3380CC4-5D6E-409C-BE32-E72D297353CC}">
              <c16:uniqueId val="{00000000-4DDE-4B9F-B37D-C34067A66E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0.39</c:v>
                </c:pt>
                <c:pt idx="3">
                  <c:v>0.1</c:v>
                </c:pt>
                <c:pt idx="4">
                  <c:v>0.08</c:v>
                </c:pt>
              </c:numCache>
            </c:numRef>
          </c:val>
          <c:smooth val="0"/>
          <c:extLst>
            <c:ext xmlns:c16="http://schemas.microsoft.com/office/drawing/2014/chart" uri="{C3380CC4-5D6E-409C-BE32-E72D297353CC}">
              <c16:uniqueId val="{00000001-4DDE-4B9F-B37D-C34067A66E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50.26</c:v>
                </c:pt>
                <c:pt idx="1">
                  <c:v>46.07</c:v>
                </c:pt>
                <c:pt idx="2">
                  <c:v>34.24</c:v>
                </c:pt>
                <c:pt idx="3">
                  <c:v>36.33</c:v>
                </c:pt>
                <c:pt idx="4">
                  <c:v>39.06</c:v>
                </c:pt>
              </c:numCache>
            </c:numRef>
          </c:val>
          <c:extLst>
            <c:ext xmlns:c16="http://schemas.microsoft.com/office/drawing/2014/chart" uri="{C3380CC4-5D6E-409C-BE32-E72D297353CC}">
              <c16:uniqueId val="{00000000-6996-4C32-AA00-46CC48E470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42.4</c:v>
                </c:pt>
                <c:pt idx="3">
                  <c:v>42.28</c:v>
                </c:pt>
                <c:pt idx="4">
                  <c:v>41.06</c:v>
                </c:pt>
              </c:numCache>
            </c:numRef>
          </c:val>
          <c:smooth val="0"/>
          <c:extLst>
            <c:ext xmlns:c16="http://schemas.microsoft.com/office/drawing/2014/chart" uri="{C3380CC4-5D6E-409C-BE32-E72D297353CC}">
              <c16:uniqueId val="{00000001-6996-4C32-AA00-46CC48E470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54.58</c:v>
                </c:pt>
                <c:pt idx="1">
                  <c:v>58</c:v>
                </c:pt>
                <c:pt idx="2">
                  <c:v>60.34</c:v>
                </c:pt>
                <c:pt idx="3">
                  <c:v>65.290000000000006</c:v>
                </c:pt>
                <c:pt idx="4">
                  <c:v>68.97</c:v>
                </c:pt>
              </c:numCache>
            </c:numRef>
          </c:val>
          <c:extLst>
            <c:ext xmlns:c16="http://schemas.microsoft.com/office/drawing/2014/chart" uri="{C3380CC4-5D6E-409C-BE32-E72D297353CC}">
              <c16:uniqueId val="{00000000-923B-4C8B-B1DF-EAB650A1A9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84.19</c:v>
                </c:pt>
                <c:pt idx="3">
                  <c:v>84.34</c:v>
                </c:pt>
                <c:pt idx="4">
                  <c:v>84.34</c:v>
                </c:pt>
              </c:numCache>
            </c:numRef>
          </c:val>
          <c:smooth val="0"/>
          <c:extLst>
            <c:ext xmlns:c16="http://schemas.microsoft.com/office/drawing/2014/chart" uri="{C3380CC4-5D6E-409C-BE32-E72D297353CC}">
              <c16:uniqueId val="{00000001-923B-4C8B-B1DF-EAB650A1A9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86.07</c:v>
                </c:pt>
                <c:pt idx="1">
                  <c:v>87.1</c:v>
                </c:pt>
                <c:pt idx="2">
                  <c:v>84.87</c:v>
                </c:pt>
                <c:pt idx="3">
                  <c:v>71.739999999999995</c:v>
                </c:pt>
                <c:pt idx="4">
                  <c:v>73.17</c:v>
                </c:pt>
              </c:numCache>
            </c:numRef>
          </c:val>
          <c:extLst>
            <c:ext xmlns:c16="http://schemas.microsoft.com/office/drawing/2014/chart" uri="{C3380CC4-5D6E-409C-BE32-E72D297353CC}">
              <c16:uniqueId val="{00000000-7BEC-4726-903E-E921F17F32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C-4726-903E-E921F17F32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E-4344-8D5F-A40DDE3834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E-4344-8D5F-A40DDE3834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51-4524-898B-C40A78F2A5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51-4524-898B-C40A78F2A5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6-4AEF-8373-3EAF9E6853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6-4AEF-8373-3EAF9E6853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0-465F-93A8-8DC63933ED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0-465F-93A8-8DC63933ED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761.46</c:v>
                </c:pt>
                <c:pt idx="1">
                  <c:v>599.01</c:v>
                </c:pt>
                <c:pt idx="2">
                  <c:v>184.4</c:v>
                </c:pt>
                <c:pt idx="3">
                  <c:v>110.37</c:v>
                </c:pt>
                <c:pt idx="4">
                  <c:v>15.29</c:v>
                </c:pt>
              </c:numCache>
            </c:numRef>
          </c:val>
          <c:extLst>
            <c:ext xmlns:c16="http://schemas.microsoft.com/office/drawing/2014/chart" uri="{C3380CC4-5D6E-409C-BE32-E72D297353CC}">
              <c16:uniqueId val="{00000000-618E-40B9-96A7-E495EED3CA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1258.43</c:v>
                </c:pt>
                <c:pt idx="3">
                  <c:v>1163.75</c:v>
                </c:pt>
                <c:pt idx="4">
                  <c:v>1195.47</c:v>
                </c:pt>
              </c:numCache>
            </c:numRef>
          </c:val>
          <c:smooth val="0"/>
          <c:extLst>
            <c:ext xmlns:c16="http://schemas.microsoft.com/office/drawing/2014/chart" uri="{C3380CC4-5D6E-409C-BE32-E72D297353CC}">
              <c16:uniqueId val="{00000001-618E-40B9-96A7-E495EED3CA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c:v>
                </c:pt>
                <c:pt idx="1">
                  <c:v>53.09</c:v>
                </c:pt>
                <c:pt idx="2">
                  <c:v>49.93</c:v>
                </c:pt>
                <c:pt idx="3">
                  <c:v>29.39</c:v>
                </c:pt>
                <c:pt idx="4">
                  <c:v>32.32</c:v>
                </c:pt>
              </c:numCache>
            </c:numRef>
          </c:val>
          <c:extLst>
            <c:ext xmlns:c16="http://schemas.microsoft.com/office/drawing/2014/chart" uri="{C3380CC4-5D6E-409C-BE32-E72D297353CC}">
              <c16:uniqueId val="{00000000-AA4A-4CF9-97F4-E89B6029B2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73.36</c:v>
                </c:pt>
                <c:pt idx="3">
                  <c:v>72.599999999999994</c:v>
                </c:pt>
                <c:pt idx="4">
                  <c:v>69.430000000000007</c:v>
                </c:pt>
              </c:numCache>
            </c:numRef>
          </c:val>
          <c:smooth val="0"/>
          <c:extLst>
            <c:ext xmlns:c16="http://schemas.microsoft.com/office/drawing/2014/chart" uri="{C3380CC4-5D6E-409C-BE32-E72D297353CC}">
              <c16:uniqueId val="{00000001-AA4A-4CF9-97F4-E89B6029B2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467.34</c:v>
                </c:pt>
                <c:pt idx="1">
                  <c:v>449.6</c:v>
                </c:pt>
                <c:pt idx="2">
                  <c:v>492.89</c:v>
                </c:pt>
                <c:pt idx="3">
                  <c:v>847.08</c:v>
                </c:pt>
                <c:pt idx="4">
                  <c:v>779.38</c:v>
                </c:pt>
              </c:numCache>
            </c:numRef>
          </c:val>
          <c:extLst>
            <c:ext xmlns:c16="http://schemas.microsoft.com/office/drawing/2014/chart" uri="{C3380CC4-5D6E-409C-BE32-E72D297353CC}">
              <c16:uniqueId val="{00000000-466B-41F6-8E68-3953076A7A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224.88</c:v>
                </c:pt>
                <c:pt idx="3">
                  <c:v>228.64</c:v>
                </c:pt>
                <c:pt idx="4">
                  <c:v>239.46</c:v>
                </c:pt>
              </c:numCache>
            </c:numRef>
          </c:val>
          <c:smooth val="0"/>
          <c:extLst>
            <c:ext xmlns:c16="http://schemas.microsoft.com/office/drawing/2014/chart" uri="{C3380CC4-5D6E-409C-BE32-E72D297353CC}">
              <c16:uniqueId val="{00000001-466B-41F6-8E68-3953076A7A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苫前町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2839</v>
      </c>
      <c r="AM8" s="37"/>
      <c r="AN8" s="37"/>
      <c r="AO8" s="37"/>
      <c r="AP8" s="37"/>
      <c r="AQ8" s="37"/>
      <c r="AR8" s="37"/>
      <c r="AS8" s="37"/>
      <c r="AT8" s="38">
        <f>データ!T6</f>
        <v>454.6</v>
      </c>
      <c r="AU8" s="38"/>
      <c r="AV8" s="38"/>
      <c r="AW8" s="38"/>
      <c r="AX8" s="38"/>
      <c r="AY8" s="38"/>
      <c r="AZ8" s="38"/>
      <c r="BA8" s="38"/>
      <c r="BB8" s="38">
        <f>データ!U6</f>
        <v>6.25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75.39</v>
      </c>
      <c r="Q10" s="38"/>
      <c r="R10" s="38"/>
      <c r="S10" s="38"/>
      <c r="T10" s="38"/>
      <c r="U10" s="38"/>
      <c r="V10" s="38"/>
      <c r="W10" s="38">
        <f>データ!Q6</f>
        <v>99.82</v>
      </c>
      <c r="X10" s="38"/>
      <c r="Y10" s="38"/>
      <c r="Z10" s="38"/>
      <c r="AA10" s="38"/>
      <c r="AB10" s="38"/>
      <c r="AC10" s="38"/>
      <c r="AD10" s="37">
        <f>データ!R6</f>
        <v>4080</v>
      </c>
      <c r="AE10" s="37"/>
      <c r="AF10" s="37"/>
      <c r="AG10" s="37"/>
      <c r="AH10" s="37"/>
      <c r="AI10" s="37"/>
      <c r="AJ10" s="37"/>
      <c r="AK10" s="2"/>
      <c r="AL10" s="37">
        <f>データ!V6</f>
        <v>2095</v>
      </c>
      <c r="AM10" s="37"/>
      <c r="AN10" s="37"/>
      <c r="AO10" s="37"/>
      <c r="AP10" s="37"/>
      <c r="AQ10" s="37"/>
      <c r="AR10" s="37"/>
      <c r="AS10" s="37"/>
      <c r="AT10" s="38">
        <f>データ!W6</f>
        <v>1.31</v>
      </c>
      <c r="AU10" s="38"/>
      <c r="AV10" s="38"/>
      <c r="AW10" s="38"/>
      <c r="AX10" s="38"/>
      <c r="AY10" s="38"/>
      <c r="AZ10" s="38"/>
      <c r="BA10" s="38"/>
      <c r="BB10" s="38">
        <f>データ!X6</f>
        <v>1599.24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78nmh3lnHNahV6k94YsTtNKjEAzMrrcMIWxK7p+UVJ2OJJkT8gvd9BFZ0DSzSA6MyxFJBOr4WPKjpUtt66W78Q==" saltValue="EHi7tjlLU3+6Fj805Ta6V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14834</v>
      </c>
      <c r="D6" s="19">
        <f t="shared" si="3"/>
        <v>47</v>
      </c>
      <c r="E6" s="19">
        <f t="shared" si="3"/>
        <v>17</v>
      </c>
      <c r="F6" s="19">
        <f t="shared" si="3"/>
        <v>4</v>
      </c>
      <c r="G6" s="19">
        <f t="shared" si="3"/>
        <v>0</v>
      </c>
      <c r="H6" s="19" t="str">
        <f t="shared" si="3"/>
        <v>北海道　苫前町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75.39</v>
      </c>
      <c r="Q6" s="20">
        <f t="shared" si="3"/>
        <v>99.82</v>
      </c>
      <c r="R6" s="20">
        <f t="shared" si="3"/>
        <v>4080</v>
      </c>
      <c r="S6" s="20">
        <f t="shared" si="3"/>
        <v>2839</v>
      </c>
      <c r="T6" s="20">
        <f t="shared" si="3"/>
        <v>454.6</v>
      </c>
      <c r="U6" s="20">
        <f t="shared" si="3"/>
        <v>6.25</v>
      </c>
      <c r="V6" s="20">
        <f t="shared" si="3"/>
        <v>2095</v>
      </c>
      <c r="W6" s="20">
        <f t="shared" si="3"/>
        <v>1.31</v>
      </c>
      <c r="X6" s="20">
        <f t="shared" si="3"/>
        <v>1599.24</v>
      </c>
      <c r="Y6" s="21">
        <f>IF(Y7="",NA(),Y7)</f>
        <v>86.07</v>
      </c>
      <c r="Z6" s="21">
        <f t="shared" ref="Z6:AH6" si="4">IF(Z7="",NA(),Z7)</f>
        <v>87.1</v>
      </c>
      <c r="AA6" s="21">
        <f t="shared" si="4"/>
        <v>84.87</v>
      </c>
      <c r="AB6" s="21">
        <f t="shared" si="4"/>
        <v>71.739999999999995</v>
      </c>
      <c r="AC6" s="21">
        <f t="shared" si="4"/>
        <v>73.17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761.46</v>
      </c>
      <c r="BG6" s="21">
        <f t="shared" ref="BG6:BO6" si="7">IF(BG7="",NA(),BG7)</f>
        <v>599.01</v>
      </c>
      <c r="BH6" s="21">
        <f t="shared" si="7"/>
        <v>184.4</v>
      </c>
      <c r="BI6" s="21">
        <f t="shared" si="7"/>
        <v>110.37</v>
      </c>
      <c r="BJ6" s="21">
        <f t="shared" si="7"/>
        <v>15.29</v>
      </c>
      <c r="BK6" s="21">
        <f t="shared" si="7"/>
        <v>1269.1500000000001</v>
      </c>
      <c r="BL6" s="21">
        <f t="shared" si="7"/>
        <v>1087.96</v>
      </c>
      <c r="BM6" s="21">
        <f t="shared" si="7"/>
        <v>1258.43</v>
      </c>
      <c r="BN6" s="21">
        <f t="shared" si="7"/>
        <v>1163.75</v>
      </c>
      <c r="BO6" s="21">
        <f t="shared" si="7"/>
        <v>1195.47</v>
      </c>
      <c r="BP6" s="20" t="str">
        <f>IF(BP7="","",IF(BP7="-","【-】","【"&amp;SUBSTITUTE(TEXT(BP7,"#,##0.00"),"-","△")&amp;"】"))</f>
        <v>【1,182.11】</v>
      </c>
      <c r="BQ6" s="21">
        <f>IF(BQ7="",NA(),BQ7)</f>
        <v>50</v>
      </c>
      <c r="BR6" s="21">
        <f t="shared" ref="BR6:BZ6" si="8">IF(BR7="",NA(),BR7)</f>
        <v>53.09</v>
      </c>
      <c r="BS6" s="21">
        <f t="shared" si="8"/>
        <v>49.93</v>
      </c>
      <c r="BT6" s="21">
        <f t="shared" si="8"/>
        <v>29.39</v>
      </c>
      <c r="BU6" s="21">
        <f t="shared" si="8"/>
        <v>32.32</v>
      </c>
      <c r="BV6" s="21">
        <f t="shared" si="8"/>
        <v>63.97</v>
      </c>
      <c r="BW6" s="21">
        <f t="shared" si="8"/>
        <v>59.67</v>
      </c>
      <c r="BX6" s="21">
        <f t="shared" si="8"/>
        <v>73.36</v>
      </c>
      <c r="BY6" s="21">
        <f t="shared" si="8"/>
        <v>72.599999999999994</v>
      </c>
      <c r="BZ6" s="21">
        <f t="shared" si="8"/>
        <v>69.430000000000007</v>
      </c>
      <c r="CA6" s="20" t="str">
        <f>IF(CA7="","",IF(CA7="-","【-】","【"&amp;SUBSTITUTE(TEXT(CA7,"#,##0.00"),"-","△")&amp;"】"))</f>
        <v>【73.78】</v>
      </c>
      <c r="CB6" s="21">
        <f>IF(CB7="",NA(),CB7)</f>
        <v>467.34</v>
      </c>
      <c r="CC6" s="21">
        <f t="shared" ref="CC6:CK6" si="9">IF(CC7="",NA(),CC7)</f>
        <v>449.6</v>
      </c>
      <c r="CD6" s="21">
        <f t="shared" si="9"/>
        <v>492.89</v>
      </c>
      <c r="CE6" s="21">
        <f t="shared" si="9"/>
        <v>847.08</v>
      </c>
      <c r="CF6" s="21">
        <f t="shared" si="9"/>
        <v>779.38</v>
      </c>
      <c r="CG6" s="21">
        <f t="shared" si="9"/>
        <v>256.82</v>
      </c>
      <c r="CH6" s="21">
        <f t="shared" si="9"/>
        <v>270.60000000000002</v>
      </c>
      <c r="CI6" s="21">
        <f t="shared" si="9"/>
        <v>224.88</v>
      </c>
      <c r="CJ6" s="21">
        <f t="shared" si="9"/>
        <v>228.64</v>
      </c>
      <c r="CK6" s="21">
        <f t="shared" si="9"/>
        <v>239.46</v>
      </c>
      <c r="CL6" s="20" t="str">
        <f>IF(CL7="","",IF(CL7="-","【-】","【"&amp;SUBSTITUTE(TEXT(CL7,"#,##0.00"),"-","△")&amp;"】"))</f>
        <v>【220.62】</v>
      </c>
      <c r="CM6" s="21">
        <f>IF(CM7="",NA(),CM7)</f>
        <v>50.26</v>
      </c>
      <c r="CN6" s="21">
        <f t="shared" ref="CN6:CV6" si="10">IF(CN7="",NA(),CN7)</f>
        <v>46.07</v>
      </c>
      <c r="CO6" s="21">
        <f t="shared" si="10"/>
        <v>34.24</v>
      </c>
      <c r="CP6" s="21">
        <f t="shared" si="10"/>
        <v>36.33</v>
      </c>
      <c r="CQ6" s="21">
        <f t="shared" si="10"/>
        <v>39.06</v>
      </c>
      <c r="CR6" s="21">
        <f t="shared" si="10"/>
        <v>37.46</v>
      </c>
      <c r="CS6" s="21">
        <f t="shared" si="10"/>
        <v>37.65</v>
      </c>
      <c r="CT6" s="21">
        <f t="shared" si="10"/>
        <v>42.4</v>
      </c>
      <c r="CU6" s="21">
        <f t="shared" si="10"/>
        <v>42.28</v>
      </c>
      <c r="CV6" s="21">
        <f t="shared" si="10"/>
        <v>41.06</v>
      </c>
      <c r="CW6" s="20" t="str">
        <f>IF(CW7="","",IF(CW7="-","【-】","【"&amp;SUBSTITUTE(TEXT(CW7,"#,##0.00"),"-","△")&amp;"】"))</f>
        <v>【42.22】</v>
      </c>
      <c r="CX6" s="21">
        <f>IF(CX7="",NA(),CX7)</f>
        <v>54.58</v>
      </c>
      <c r="CY6" s="21">
        <f t="shared" ref="CY6:DG6" si="11">IF(CY7="",NA(),CY7)</f>
        <v>58</v>
      </c>
      <c r="CZ6" s="21">
        <f t="shared" si="11"/>
        <v>60.34</v>
      </c>
      <c r="DA6" s="21">
        <f t="shared" si="11"/>
        <v>65.290000000000006</v>
      </c>
      <c r="DB6" s="21">
        <f t="shared" si="11"/>
        <v>68.97</v>
      </c>
      <c r="DC6" s="21">
        <f t="shared" si="11"/>
        <v>67.459999999999994</v>
      </c>
      <c r="DD6" s="21">
        <f t="shared" si="11"/>
        <v>67.37</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1.51</v>
      </c>
      <c r="EF6" s="20">
        <f t="shared" ref="EF6:EN6" si="14">IF(EF7="",NA(),EF7)</f>
        <v>0</v>
      </c>
      <c r="EG6" s="20">
        <f t="shared" si="14"/>
        <v>0</v>
      </c>
      <c r="EH6" s="20">
        <f t="shared" si="14"/>
        <v>0</v>
      </c>
      <c r="EI6" s="20">
        <f t="shared" si="14"/>
        <v>0</v>
      </c>
      <c r="EJ6" s="21">
        <f t="shared" si="14"/>
        <v>0.09</v>
      </c>
      <c r="EK6" s="21">
        <f t="shared" si="14"/>
        <v>0.06</v>
      </c>
      <c r="EL6" s="21">
        <f t="shared" si="14"/>
        <v>0.39</v>
      </c>
      <c r="EM6" s="21">
        <f t="shared" si="14"/>
        <v>0.1</v>
      </c>
      <c r="EN6" s="21">
        <f t="shared" si="14"/>
        <v>0.08</v>
      </c>
      <c r="EO6" s="20" t="str">
        <f>IF(EO7="","",IF(EO7="-","【-】","【"&amp;SUBSTITUTE(TEXT(EO7,"#,##0.00"),"-","△")&amp;"】"))</f>
        <v>【0.13】</v>
      </c>
    </row>
    <row r="7" spans="1:145" s="22" customFormat="1" x14ac:dyDescent="0.15">
      <c r="A7" s="14"/>
      <c r="B7" s="23">
        <v>2022</v>
      </c>
      <c r="C7" s="23">
        <v>14834</v>
      </c>
      <c r="D7" s="23">
        <v>47</v>
      </c>
      <c r="E7" s="23">
        <v>17</v>
      </c>
      <c r="F7" s="23">
        <v>4</v>
      </c>
      <c r="G7" s="23">
        <v>0</v>
      </c>
      <c r="H7" s="23" t="s">
        <v>98</v>
      </c>
      <c r="I7" s="23" t="s">
        <v>99</v>
      </c>
      <c r="J7" s="23" t="s">
        <v>100</v>
      </c>
      <c r="K7" s="23" t="s">
        <v>101</v>
      </c>
      <c r="L7" s="23" t="s">
        <v>102</v>
      </c>
      <c r="M7" s="23" t="s">
        <v>103</v>
      </c>
      <c r="N7" s="24" t="s">
        <v>104</v>
      </c>
      <c r="O7" s="24" t="s">
        <v>105</v>
      </c>
      <c r="P7" s="24">
        <v>75.39</v>
      </c>
      <c r="Q7" s="24">
        <v>99.82</v>
      </c>
      <c r="R7" s="24">
        <v>4080</v>
      </c>
      <c r="S7" s="24">
        <v>2839</v>
      </c>
      <c r="T7" s="24">
        <v>454.6</v>
      </c>
      <c r="U7" s="24">
        <v>6.25</v>
      </c>
      <c r="V7" s="24">
        <v>2095</v>
      </c>
      <c r="W7" s="24">
        <v>1.31</v>
      </c>
      <c r="X7" s="24">
        <v>1599.24</v>
      </c>
      <c r="Y7" s="24">
        <v>86.07</v>
      </c>
      <c r="Z7" s="24">
        <v>87.1</v>
      </c>
      <c r="AA7" s="24">
        <v>84.87</v>
      </c>
      <c r="AB7" s="24">
        <v>71.739999999999995</v>
      </c>
      <c r="AC7" s="24">
        <v>73.17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761.46</v>
      </c>
      <c r="BG7" s="24">
        <v>599.01</v>
      </c>
      <c r="BH7" s="24">
        <v>184.4</v>
      </c>
      <c r="BI7" s="24">
        <v>110.37</v>
      </c>
      <c r="BJ7" s="24">
        <v>15.29</v>
      </c>
      <c r="BK7" s="24">
        <v>1269.1500000000001</v>
      </c>
      <c r="BL7" s="24">
        <v>1087.96</v>
      </c>
      <c r="BM7" s="24">
        <v>1258.43</v>
      </c>
      <c r="BN7" s="24">
        <v>1163.75</v>
      </c>
      <c r="BO7" s="24">
        <v>1195.47</v>
      </c>
      <c r="BP7" s="24">
        <v>1182.1099999999999</v>
      </c>
      <c r="BQ7" s="24">
        <v>50</v>
      </c>
      <c r="BR7" s="24">
        <v>53.09</v>
      </c>
      <c r="BS7" s="24">
        <v>49.93</v>
      </c>
      <c r="BT7" s="24">
        <v>29.39</v>
      </c>
      <c r="BU7" s="24">
        <v>32.32</v>
      </c>
      <c r="BV7" s="24">
        <v>63.97</v>
      </c>
      <c r="BW7" s="24">
        <v>59.67</v>
      </c>
      <c r="BX7" s="24">
        <v>73.36</v>
      </c>
      <c r="BY7" s="24">
        <v>72.599999999999994</v>
      </c>
      <c r="BZ7" s="24">
        <v>69.430000000000007</v>
      </c>
      <c r="CA7" s="24">
        <v>73.78</v>
      </c>
      <c r="CB7" s="24">
        <v>467.34</v>
      </c>
      <c r="CC7" s="24">
        <v>449.6</v>
      </c>
      <c r="CD7" s="24">
        <v>492.89</v>
      </c>
      <c r="CE7" s="24">
        <v>847.08</v>
      </c>
      <c r="CF7" s="24">
        <v>779.38</v>
      </c>
      <c r="CG7" s="24">
        <v>256.82</v>
      </c>
      <c r="CH7" s="24">
        <v>270.60000000000002</v>
      </c>
      <c r="CI7" s="24">
        <v>224.88</v>
      </c>
      <c r="CJ7" s="24">
        <v>228.64</v>
      </c>
      <c r="CK7" s="24">
        <v>239.46</v>
      </c>
      <c r="CL7" s="24">
        <v>220.62</v>
      </c>
      <c r="CM7" s="24">
        <v>50.26</v>
      </c>
      <c r="CN7" s="24">
        <v>46.07</v>
      </c>
      <c r="CO7" s="24">
        <v>34.24</v>
      </c>
      <c r="CP7" s="24">
        <v>36.33</v>
      </c>
      <c r="CQ7" s="24">
        <v>39.06</v>
      </c>
      <c r="CR7" s="24">
        <v>37.46</v>
      </c>
      <c r="CS7" s="24">
        <v>37.65</v>
      </c>
      <c r="CT7" s="24">
        <v>42.4</v>
      </c>
      <c r="CU7" s="24">
        <v>42.28</v>
      </c>
      <c r="CV7" s="24">
        <v>41.06</v>
      </c>
      <c r="CW7" s="24">
        <v>42.22</v>
      </c>
      <c r="CX7" s="24">
        <v>54.58</v>
      </c>
      <c r="CY7" s="24">
        <v>58</v>
      </c>
      <c r="CZ7" s="24">
        <v>60.34</v>
      </c>
      <c r="DA7" s="24">
        <v>65.290000000000006</v>
      </c>
      <c r="DB7" s="24">
        <v>68.97</v>
      </c>
      <c r="DC7" s="24">
        <v>67.459999999999994</v>
      </c>
      <c r="DD7" s="24">
        <v>67.37</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1.51</v>
      </c>
      <c r="EF7" s="24">
        <v>0</v>
      </c>
      <c r="EG7" s="24">
        <v>0</v>
      </c>
      <c r="EH7" s="24">
        <v>0</v>
      </c>
      <c r="EI7" s="24">
        <v>0</v>
      </c>
      <c r="EJ7" s="24">
        <v>0.09</v>
      </c>
      <c r="EK7" s="24">
        <v>0.06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古林　佑介</cp:lastModifiedBy>
  <cp:lastPrinted>2024-01-29T04:10:49Z</cp:lastPrinted>
  <dcterms:created xsi:type="dcterms:W3CDTF">2023-12-12T02:48:47Z</dcterms:created>
  <dcterms:modified xsi:type="dcterms:W3CDTF">2024-01-29T04:17:05Z</dcterms:modified>
  <cp:category/>
</cp:coreProperties>
</file>